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6260" windowHeight="6300" activeTab="0"/>
  </bookViews>
  <sheets>
    <sheet name="prediction_actual" sheetId="1" r:id="rId1"/>
  </sheets>
  <definedNames/>
  <calcPr fullCalcOnLoad="1"/>
</workbook>
</file>

<file path=xl/sharedStrings.xml><?xml version="1.0" encoding="utf-8"?>
<sst xmlns="http://schemas.openxmlformats.org/spreadsheetml/2006/main" count="205" uniqueCount="173">
  <si>
    <t>HEI</t>
  </si>
  <si>
    <t>Actual space</t>
  </si>
  <si>
    <t>Predicted space 1</t>
  </si>
  <si>
    <t>The Open University</t>
  </si>
  <si>
    <t>Cranfield University</t>
  </si>
  <si>
    <t>Royal College of Art</t>
  </si>
  <si>
    <t>Buckinghamshire New University</t>
  </si>
  <si>
    <t>University of Chester</t>
  </si>
  <si>
    <t>Canterbury Christ Church University</t>
  </si>
  <si>
    <t>York St John University</t>
  </si>
  <si>
    <t>Edge Hill University</t>
  </si>
  <si>
    <t>University of Winchester</t>
  </si>
  <si>
    <t>Liverpool Hope University</t>
  </si>
  <si>
    <t>University of Bedfordshire</t>
  </si>
  <si>
    <t>University of Northampton</t>
  </si>
  <si>
    <t>Ravensbourne</t>
  </si>
  <si>
    <t>Roehampton University</t>
  </si>
  <si>
    <t>Rose Bruford College</t>
  </si>
  <si>
    <t>Royal Academy of Music</t>
  </si>
  <si>
    <t>Royal College of Music</t>
  </si>
  <si>
    <t>Royal Northern College of Music</t>
  </si>
  <si>
    <t>Southampton Solent University</t>
  </si>
  <si>
    <t>University of Cumbria</t>
  </si>
  <si>
    <t>St Mary's University College, Twickenham</t>
  </si>
  <si>
    <t>Trinity Laban</t>
  </si>
  <si>
    <t>University of Worcester</t>
  </si>
  <si>
    <t>Anglia Ruskin University</t>
  </si>
  <si>
    <t>Bath Spa University</t>
  </si>
  <si>
    <t>University of Bolton</t>
  </si>
  <si>
    <t>Bournemouth University</t>
  </si>
  <si>
    <t>University of Brighton</t>
  </si>
  <si>
    <t>Birmingham City University</t>
  </si>
  <si>
    <t>University of Central Lancashire</t>
  </si>
  <si>
    <t>University of Gloucestershire</t>
  </si>
  <si>
    <t>Coventry University</t>
  </si>
  <si>
    <t>University of Derby</t>
  </si>
  <si>
    <t>University of East London</t>
  </si>
  <si>
    <t>University of Greenwich</t>
  </si>
  <si>
    <t>University of Hertfordshire</t>
  </si>
  <si>
    <t>University of Huddersfield</t>
  </si>
  <si>
    <t>University of Lincoln</t>
  </si>
  <si>
    <t>Kingston University</t>
  </si>
  <si>
    <t>Liverpool John Moores University</t>
  </si>
  <si>
    <t>Manchester Metropolitan University</t>
  </si>
  <si>
    <t>Middlesex University</t>
  </si>
  <si>
    <t>De Montfort University</t>
  </si>
  <si>
    <t>Nottingham Trent University</t>
  </si>
  <si>
    <t>Oxford Brookes University</t>
  </si>
  <si>
    <t>University of Portsmouth</t>
  </si>
  <si>
    <t>Sheffield Hallam University</t>
  </si>
  <si>
    <t>London South Bank University</t>
  </si>
  <si>
    <t>Staffordshire University</t>
  </si>
  <si>
    <t>University of Sunderland</t>
  </si>
  <si>
    <t>Teesside University</t>
  </si>
  <si>
    <t>University of the West of England, Bristol</t>
  </si>
  <si>
    <t>University of Chichester</t>
  </si>
  <si>
    <t>University of Westminster</t>
  </si>
  <si>
    <t>University of Wolverhampton</t>
  </si>
  <si>
    <t>Glyndwr University</t>
  </si>
  <si>
    <t>University of Abertay Dundee</t>
  </si>
  <si>
    <t>Glasgow School of Art</t>
  </si>
  <si>
    <t>Queen Margaret University, Edinburgh</t>
  </si>
  <si>
    <t>Robert Gordon University</t>
  </si>
  <si>
    <t>University of the West of Scotland</t>
  </si>
  <si>
    <t>Glasgow Caledonian University</t>
  </si>
  <si>
    <t>Edinburgh Napier University</t>
  </si>
  <si>
    <t>Aston University</t>
  </si>
  <si>
    <t>University of Bath</t>
  </si>
  <si>
    <t>University of Birmingham</t>
  </si>
  <si>
    <t>University of Bradford</t>
  </si>
  <si>
    <t>University of Bristol</t>
  </si>
  <si>
    <t>University of Cambridge</t>
  </si>
  <si>
    <t>University of Durham</t>
  </si>
  <si>
    <t>University of East Anglia</t>
  </si>
  <si>
    <t>University of Essex</t>
  </si>
  <si>
    <t>University of Exeter</t>
  </si>
  <si>
    <t>University of Hull</t>
  </si>
  <si>
    <t>Keele University</t>
  </si>
  <si>
    <t>University of Kent</t>
  </si>
  <si>
    <t>Lancaster University</t>
  </si>
  <si>
    <t>University of Leeds</t>
  </si>
  <si>
    <t>University of Leicester</t>
  </si>
  <si>
    <t>University of Liverpool</t>
  </si>
  <si>
    <t>Birkbeck College</t>
  </si>
  <si>
    <t>Goldsmiths College</t>
  </si>
  <si>
    <t>Imperial College</t>
  </si>
  <si>
    <t>Institute of Education</t>
  </si>
  <si>
    <t>King's College London</t>
  </si>
  <si>
    <t>London Business School</t>
  </si>
  <si>
    <t>London Sch of Economics &amp; Political Sci</t>
  </si>
  <si>
    <t>London Sch of Hygiene &amp; Tropical Med</t>
  </si>
  <si>
    <t>Royal Holloway, University of London</t>
  </si>
  <si>
    <t>Royal Veterinary College</t>
  </si>
  <si>
    <t>St George's, University of London</t>
  </si>
  <si>
    <t>School of Oriental and African Studies</t>
  </si>
  <si>
    <t>University College London</t>
  </si>
  <si>
    <t>University of London</t>
  </si>
  <si>
    <t>Loughborough University</t>
  </si>
  <si>
    <t>Newcastle University</t>
  </si>
  <si>
    <t>University of Nottingham</t>
  </si>
  <si>
    <t>University of Oxford</t>
  </si>
  <si>
    <t>University of Reading</t>
  </si>
  <si>
    <t>University of Salford</t>
  </si>
  <si>
    <t>University of Sheffield</t>
  </si>
  <si>
    <t>University of Southampton</t>
  </si>
  <si>
    <t>University of Surrey</t>
  </si>
  <si>
    <t>University of Sussex</t>
  </si>
  <si>
    <t>University of Warwick</t>
  </si>
  <si>
    <t>University of York</t>
  </si>
  <si>
    <t>University of Edinburgh</t>
  </si>
  <si>
    <t>University of Glasgow</t>
  </si>
  <si>
    <t>University of Strathclyde</t>
  </si>
  <si>
    <t>University of Aberdeen</t>
  </si>
  <si>
    <t>Heriot-Watt University</t>
  </si>
  <si>
    <t>University of St Andrews</t>
  </si>
  <si>
    <t>University of Stirling</t>
  </si>
  <si>
    <t>University of Wales Trinity Saint David</t>
  </si>
  <si>
    <t>Aberystwyth University</t>
  </si>
  <si>
    <t>Bangor University</t>
  </si>
  <si>
    <t>Cardiff University</t>
  </si>
  <si>
    <t>Swansea University</t>
  </si>
  <si>
    <t>Queen's University Belfast</t>
  </si>
  <si>
    <t>University of Ulster</t>
  </si>
  <si>
    <t>Institute of Cancer Research</t>
  </si>
  <si>
    <t>Writtle College</t>
  </si>
  <si>
    <t>Stranmillis University College</t>
  </si>
  <si>
    <t>St Mary's University College, Belfast</t>
  </si>
  <si>
    <t>University College Birmingham</t>
  </si>
  <si>
    <t>Courtauld Institute of Art</t>
  </si>
  <si>
    <t>London Metropolitan University</t>
  </si>
  <si>
    <t>University of Manchester</t>
  </si>
  <si>
    <t>Heythrop College</t>
  </si>
  <si>
    <t>University for the Creative Arts</t>
  </si>
  <si>
    <t>Guildhall School of Music &amp; Drama</t>
  </si>
  <si>
    <t>Liverpool Institute for Performing Arts</t>
  </si>
  <si>
    <t>University Campus Suffolk</t>
  </si>
  <si>
    <t>Undefined</t>
  </si>
  <si>
    <t>Ratio New/actual</t>
  </si>
  <si>
    <t>Ratio Old/actual</t>
  </si>
  <si>
    <t>Difference (ppt)</t>
  </si>
  <si>
    <t>AVERAGE PREDICTED/ACTUAL RATIO</t>
  </si>
  <si>
    <t>MEDIAN PREDICTED/ACTUAL RATIO</t>
  </si>
  <si>
    <t>NEW COEFF</t>
  </si>
  <si>
    <t>OLD COEFF</t>
  </si>
  <si>
    <t>Prediction closer to actual space</t>
  </si>
  <si>
    <t>% of total cases</t>
  </si>
  <si>
    <t>Bishop Grosseteste University</t>
  </si>
  <si>
    <t>Royal Central School of Speech and Drama</t>
  </si>
  <si>
    <t>University of St Mark &amp; St John</t>
  </si>
  <si>
    <t>Falmouth University</t>
  </si>
  <si>
    <t>Harper Adams University</t>
  </si>
  <si>
    <t>University of the Arts, London</t>
  </si>
  <si>
    <t>Newman University</t>
  </si>
  <si>
    <t>Leeds Trinity University</t>
  </si>
  <si>
    <t>Leeds Beckett University</t>
  </si>
  <si>
    <t>Northumbria University Newcastle</t>
  </si>
  <si>
    <t>Plymouth University</t>
  </si>
  <si>
    <t>University of West London</t>
  </si>
  <si>
    <t>Cardiff Metropolitan University</t>
  </si>
  <si>
    <t>University of South Wales</t>
  </si>
  <si>
    <t>Brunel University London</t>
  </si>
  <si>
    <t>City University London</t>
  </si>
  <si>
    <t>Queen Mary University of London</t>
  </si>
  <si>
    <t>SRUC</t>
  </si>
  <si>
    <t>Norwich University of the Arts</t>
  </si>
  <si>
    <t>Royal Agricultural University</t>
  </si>
  <si>
    <t>Arts University Bournemouth</t>
  </si>
  <si>
    <t>Conservatoire for Dance and Drama</t>
  </si>
  <si>
    <t>Leeds College of Art</t>
  </si>
  <si>
    <t>2015 new coefficients</t>
  </si>
  <si>
    <t>2015 old coefficients</t>
  </si>
  <si>
    <t>UKPRN</t>
  </si>
  <si>
    <t>2015 name (EMS 2013/14)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</si>
</sst>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0.000"/>
    <numFmt numFmtId="167" formatCode="[$-809]dd\ mmmm\ yyyy"/>
    <numFmt numFmtId="168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/>
    </xf>
    <xf numFmtId="3" fontId="39" fillId="0" borderId="0" xfId="0" applyNumberFormat="1" applyFont="1" applyAlignment="1">
      <alignment horizontal="center"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3" fontId="38" fillId="0" borderId="0" xfId="0" applyNumberFormat="1" applyFont="1" applyAlignment="1">
      <alignment horizontal="center"/>
    </xf>
    <xf numFmtId="165" fontId="38" fillId="0" borderId="0" xfId="58" applyNumberFormat="1" applyFont="1" applyAlignment="1">
      <alignment horizontal="center"/>
    </xf>
    <xf numFmtId="165" fontId="38" fillId="0" borderId="0" xfId="0" applyNumberFormat="1" applyFont="1" applyAlignment="1">
      <alignment horizontal="center"/>
    </xf>
    <xf numFmtId="2" fontId="38" fillId="0" borderId="0" xfId="0" applyNumberFormat="1" applyFont="1" applyAlignment="1">
      <alignment horizontal="center"/>
    </xf>
    <xf numFmtId="165" fontId="38" fillId="0" borderId="0" xfId="58" applyNumberFormat="1" applyFont="1" applyAlignment="1">
      <alignment/>
    </xf>
    <xf numFmtId="0" fontId="39" fillId="0" borderId="0" xfId="0" applyFont="1" applyAlignment="1">
      <alignment horizontal="right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2" fontId="38" fillId="0" borderId="0" xfId="0" applyNumberFormat="1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8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3" fontId="38" fillId="0" borderId="0" xfId="0" applyNumberFormat="1" applyFont="1" applyFill="1" applyAlignment="1">
      <alignment horizontal="center"/>
    </xf>
    <xf numFmtId="165" fontId="38" fillId="0" borderId="0" xfId="58" applyNumberFormat="1" applyFont="1" applyFill="1" applyAlignment="1">
      <alignment horizontal="center"/>
    </xf>
    <xf numFmtId="2" fontId="38" fillId="0" borderId="0" xfId="0" applyNumberFormat="1" applyFont="1" applyFill="1" applyAlignment="1">
      <alignment horizontal="center"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39" fillId="0" borderId="0" xfId="0" applyFont="1" applyFill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9"/>
  <sheetViews>
    <sheetView tabSelected="1" zoomScale="85" zoomScaleNormal="85" zoomScalePageLayoutView="0" workbookViewId="0" topLeftCell="A1">
      <selection activeCell="A1" sqref="A1"/>
    </sheetView>
  </sheetViews>
  <sheetFormatPr defaultColWidth="8.8515625" defaultRowHeight="15"/>
  <cols>
    <col min="1" max="1" width="8.8515625" style="21" customWidth="1"/>
    <col min="2" max="2" width="37.7109375" style="21" bestFit="1" customWidth="1"/>
    <col min="3" max="3" width="12.140625" style="4" bestFit="1" customWidth="1"/>
    <col min="4" max="4" width="18.57421875" style="4" customWidth="1"/>
    <col min="5" max="5" width="17.7109375" style="4" customWidth="1"/>
    <col min="6" max="6" width="14.28125" style="4" bestFit="1" customWidth="1"/>
    <col min="7" max="7" width="15.00390625" style="4" bestFit="1" customWidth="1"/>
    <col min="8" max="8" width="18.421875" style="1" customWidth="1"/>
    <col min="9" max="16384" width="8.8515625" style="1" customWidth="1"/>
  </cols>
  <sheetData>
    <row r="1" spans="1:8" ht="12">
      <c r="A1" s="24" t="s">
        <v>0</v>
      </c>
      <c r="B1" s="22"/>
      <c r="C1" s="2" t="s">
        <v>1</v>
      </c>
      <c r="D1" s="2" t="s">
        <v>2</v>
      </c>
      <c r="E1" s="2" t="s">
        <v>2</v>
      </c>
      <c r="F1" s="6"/>
      <c r="H1" s="3"/>
    </row>
    <row r="2" spans="1:12" ht="27" customHeight="1">
      <c r="A2" s="23" t="s">
        <v>171</v>
      </c>
      <c r="B2" s="23" t="s">
        <v>172</v>
      </c>
      <c r="C2" s="16">
        <v>2015</v>
      </c>
      <c r="D2" s="16" t="s">
        <v>169</v>
      </c>
      <c r="E2" s="16" t="s">
        <v>170</v>
      </c>
      <c r="F2" s="5" t="s">
        <v>137</v>
      </c>
      <c r="G2" s="5" t="s">
        <v>138</v>
      </c>
      <c r="H2" s="5" t="s">
        <v>139</v>
      </c>
      <c r="J2"/>
      <c r="K2"/>
      <c r="L2"/>
    </row>
    <row r="3" spans="1:12" ht="15">
      <c r="A3" s="17">
        <v>10007773</v>
      </c>
      <c r="B3" s="17" t="s">
        <v>3</v>
      </c>
      <c r="C3" s="6">
        <v>118139</v>
      </c>
      <c r="D3" s="6" t="s">
        <v>136</v>
      </c>
      <c r="E3" s="6" t="s">
        <v>136</v>
      </c>
      <c r="F3" s="7" t="str">
        <f aca="true" t="shared" si="0" ref="F3:F32">IF(AND(ISNUMBER($E3),ISNUMBER($D3)),D3/$C3,"n/a")</f>
        <v>n/a</v>
      </c>
      <c r="G3" s="7" t="str">
        <f aca="true" t="shared" si="1" ref="G3:G32">IF(AND(ISNUMBER($E3),ISNUMBER($D3)),E3/$C3,"n/a")</f>
        <v>n/a</v>
      </c>
      <c r="H3" s="9" t="str">
        <f aca="true" t="shared" si="2" ref="H3:H32">IF(AND(ISNUMBER(F3),ISNUMBER(G3)),ABS(F3-1)-ABS(G3-1),"n/a")</f>
        <v>n/a</v>
      </c>
      <c r="J3"/>
      <c r="K3"/>
      <c r="L3"/>
    </row>
    <row r="4" spans="1:12" ht="15">
      <c r="A4" s="17">
        <v>10007822</v>
      </c>
      <c r="B4" s="17" t="s">
        <v>4</v>
      </c>
      <c r="C4" s="6">
        <v>70607.02</v>
      </c>
      <c r="D4" s="6">
        <v>99187.55219095136</v>
      </c>
      <c r="E4" s="6">
        <v>111639.84680663332</v>
      </c>
      <c r="F4" s="7">
        <f>IF(AND(ISNUMBER($E4),ISNUMBER($D4)),D4/$C4,"n/a")</f>
        <v>1.404783153161702</v>
      </c>
      <c r="G4" s="7">
        <f t="shared" si="1"/>
        <v>1.581143727728961</v>
      </c>
      <c r="H4" s="9">
        <f t="shared" si="2"/>
        <v>-0.17636057456725895</v>
      </c>
      <c r="J4"/>
      <c r="K4"/>
      <c r="L4"/>
    </row>
    <row r="5" spans="1:12" ht="15">
      <c r="A5" s="17">
        <v>10007777</v>
      </c>
      <c r="B5" s="17" t="s">
        <v>5</v>
      </c>
      <c r="C5" s="6">
        <v>20781.39</v>
      </c>
      <c r="D5" s="6">
        <v>14605.520206268073</v>
      </c>
      <c r="E5" s="6">
        <v>12579.294461139694</v>
      </c>
      <c r="F5" s="7">
        <f t="shared" si="0"/>
        <v>0.7028172901941628</v>
      </c>
      <c r="G5" s="7">
        <f t="shared" si="1"/>
        <v>0.6053153548025274</v>
      </c>
      <c r="H5" s="9">
        <f t="shared" si="2"/>
        <v>-0.09750193539163543</v>
      </c>
      <c r="J5"/>
      <c r="K5"/>
      <c r="L5"/>
    </row>
    <row r="6" spans="1:12" ht="15">
      <c r="A6" s="17">
        <v>10007811</v>
      </c>
      <c r="B6" s="17" t="s">
        <v>146</v>
      </c>
      <c r="C6" s="6">
        <v>9083.84</v>
      </c>
      <c r="D6" s="6">
        <v>8881.853924957057</v>
      </c>
      <c r="E6" s="6">
        <v>8286.99027922112</v>
      </c>
      <c r="F6" s="7">
        <f t="shared" si="0"/>
        <v>0.9777642412192483</v>
      </c>
      <c r="G6" s="7">
        <f t="shared" si="1"/>
        <v>0.9122783183346602</v>
      </c>
      <c r="H6" s="9">
        <f t="shared" si="2"/>
        <v>-0.0654859228845881</v>
      </c>
      <c r="J6"/>
      <c r="K6"/>
      <c r="L6"/>
    </row>
    <row r="7" spans="1:12" ht="15">
      <c r="A7" s="17">
        <v>10000975</v>
      </c>
      <c r="B7" s="17" t="s">
        <v>6</v>
      </c>
      <c r="C7" s="6">
        <v>32868.7</v>
      </c>
      <c r="D7" s="6">
        <v>34906.73548050667</v>
      </c>
      <c r="E7" s="6">
        <v>36749.689619707904</v>
      </c>
      <c r="F7" s="7">
        <f t="shared" si="0"/>
        <v>1.0620053570876449</v>
      </c>
      <c r="G7" s="7">
        <f t="shared" si="1"/>
        <v>1.1180755435933853</v>
      </c>
      <c r="H7" s="9">
        <f t="shared" si="2"/>
        <v>-0.05607018650574047</v>
      </c>
      <c r="J7"/>
      <c r="K7"/>
      <c r="L7"/>
    </row>
    <row r="8" spans="1:12" ht="15">
      <c r="A8" s="17">
        <v>10007816</v>
      </c>
      <c r="B8" s="17" t="s">
        <v>147</v>
      </c>
      <c r="C8" s="6">
        <v>6617</v>
      </c>
      <c r="D8" s="6">
        <v>5808.200439641924</v>
      </c>
      <c r="E8" s="6">
        <v>4881.518023256089</v>
      </c>
      <c r="F8" s="7">
        <f t="shared" si="0"/>
        <v>0.8777694483363948</v>
      </c>
      <c r="G8" s="7">
        <f t="shared" si="1"/>
        <v>0.7377237453915806</v>
      </c>
      <c r="H8" s="9">
        <f t="shared" si="2"/>
        <v>-0.14004570294481422</v>
      </c>
      <c r="J8"/>
      <c r="K8"/>
      <c r="L8"/>
    </row>
    <row r="9" spans="1:12" ht="15">
      <c r="A9" s="17">
        <v>10007848</v>
      </c>
      <c r="B9" s="17" t="s">
        <v>7</v>
      </c>
      <c r="C9" s="6">
        <v>58901.87</v>
      </c>
      <c r="D9" s="6">
        <v>58053.263448607235</v>
      </c>
      <c r="E9" s="6">
        <v>56558.15173119146</v>
      </c>
      <c r="F9" s="7">
        <f t="shared" si="0"/>
        <v>0.9855928758901412</v>
      </c>
      <c r="G9" s="7">
        <f t="shared" si="1"/>
        <v>0.9602097816451576</v>
      </c>
      <c r="H9" s="9">
        <f t="shared" si="2"/>
        <v>-0.02538309424498364</v>
      </c>
      <c r="J9"/>
      <c r="K9"/>
      <c r="L9"/>
    </row>
    <row r="10" spans="1:12" ht="15">
      <c r="A10" s="17">
        <v>10001143</v>
      </c>
      <c r="B10" s="17" t="s">
        <v>8</v>
      </c>
      <c r="C10" s="6">
        <v>48906.43</v>
      </c>
      <c r="D10" s="6">
        <v>64487.285232518145</v>
      </c>
      <c r="E10" s="6">
        <v>60109.83816157584</v>
      </c>
      <c r="F10" s="7">
        <f t="shared" si="0"/>
        <v>1.318585004722654</v>
      </c>
      <c r="G10" s="7">
        <f t="shared" si="1"/>
        <v>1.2290784291876515</v>
      </c>
      <c r="H10" s="9">
        <f t="shared" si="2"/>
        <v>0.08950657553500241</v>
      </c>
      <c r="J10"/>
      <c r="K10"/>
      <c r="L10"/>
    </row>
    <row r="11" spans="1:12" ht="15">
      <c r="A11" s="17">
        <v>10007713</v>
      </c>
      <c r="B11" s="17" t="s">
        <v>9</v>
      </c>
      <c r="C11" s="6">
        <v>23230.88</v>
      </c>
      <c r="D11" s="6">
        <v>25491.946409918422</v>
      </c>
      <c r="E11" s="6">
        <v>24068.395736805236</v>
      </c>
      <c r="F11" s="7">
        <f t="shared" si="0"/>
        <v>1.0973302091835704</v>
      </c>
      <c r="G11" s="7">
        <f t="shared" si="1"/>
        <v>1.0360518300126915</v>
      </c>
      <c r="H11" s="9">
        <f t="shared" si="2"/>
        <v>0.06127837917087886</v>
      </c>
      <c r="J11"/>
      <c r="K11"/>
      <c r="L11"/>
    </row>
    <row r="12" spans="1:12" ht="15">
      <c r="A12" s="17">
        <v>10037449</v>
      </c>
      <c r="B12" s="17" t="s">
        <v>148</v>
      </c>
      <c r="C12" s="6">
        <v>16831</v>
      </c>
      <c r="D12" s="6">
        <v>10489.796916181042</v>
      </c>
      <c r="E12" s="6">
        <v>9730.98604030983</v>
      </c>
      <c r="F12" s="7">
        <f t="shared" si="0"/>
        <v>0.6232426425156581</v>
      </c>
      <c r="G12" s="7">
        <f t="shared" si="1"/>
        <v>0.5781585194171368</v>
      </c>
      <c r="H12" s="9">
        <f t="shared" si="2"/>
        <v>-0.04508412309852128</v>
      </c>
      <c r="J12"/>
      <c r="K12"/>
      <c r="L12"/>
    </row>
    <row r="13" spans="1:12" ht="15">
      <c r="A13" s="17">
        <v>10007823</v>
      </c>
      <c r="B13" s="17" t="s">
        <v>10</v>
      </c>
      <c r="C13" s="6">
        <v>59191</v>
      </c>
      <c r="D13" s="6">
        <v>56214.166222031636</v>
      </c>
      <c r="E13" s="6">
        <v>58269.680824802825</v>
      </c>
      <c r="F13" s="7">
        <f t="shared" si="0"/>
        <v>0.9497079998991677</v>
      </c>
      <c r="G13" s="7">
        <f t="shared" si="1"/>
        <v>0.9844348097650458</v>
      </c>
      <c r="H13" s="9">
        <f t="shared" si="2"/>
        <v>0.03472680986587817</v>
      </c>
      <c r="J13"/>
      <c r="K13"/>
      <c r="L13"/>
    </row>
    <row r="14" spans="1:12" ht="15">
      <c r="A14" s="17">
        <v>10008640</v>
      </c>
      <c r="B14" s="17" t="s">
        <v>149</v>
      </c>
      <c r="C14" s="6">
        <v>27962.56</v>
      </c>
      <c r="D14" s="6">
        <v>24092.364841513474</v>
      </c>
      <c r="E14" s="6">
        <v>26187.371962003373</v>
      </c>
      <c r="F14" s="7">
        <f t="shared" si="0"/>
        <v>0.861593675311326</v>
      </c>
      <c r="G14" s="7">
        <f t="shared" si="1"/>
        <v>0.9365155394214039</v>
      </c>
      <c r="H14" s="9">
        <f t="shared" si="2"/>
        <v>0.07492186411007784</v>
      </c>
      <c r="J14"/>
      <c r="K14"/>
      <c r="L14"/>
    </row>
    <row r="15" spans="1:12" ht="15">
      <c r="A15" s="17">
        <v>10040812</v>
      </c>
      <c r="B15" s="17" t="s">
        <v>150</v>
      </c>
      <c r="C15" s="6">
        <v>24089.34</v>
      </c>
      <c r="D15" s="6">
        <v>25781.257425896467</v>
      </c>
      <c r="E15" s="6">
        <v>27731.12776121763</v>
      </c>
      <c r="F15" s="7">
        <f t="shared" si="0"/>
        <v>1.0702351092182878</v>
      </c>
      <c r="G15" s="7">
        <f t="shared" si="1"/>
        <v>1.1511783951414871</v>
      </c>
      <c r="H15" s="9">
        <f t="shared" si="2"/>
        <v>-0.08094328592319933</v>
      </c>
      <c r="J15"/>
      <c r="K15"/>
      <c r="L15"/>
    </row>
    <row r="16" spans="1:12" ht="15">
      <c r="A16" s="17">
        <v>10003614</v>
      </c>
      <c r="B16" s="17" t="s">
        <v>11</v>
      </c>
      <c r="C16" s="6">
        <v>25007</v>
      </c>
      <c r="D16" s="6">
        <v>29541.416016384752</v>
      </c>
      <c r="E16" s="6">
        <v>30236.889031727427</v>
      </c>
      <c r="F16" s="7">
        <f t="shared" si="0"/>
        <v>1.1813258694119548</v>
      </c>
      <c r="G16" s="7">
        <f t="shared" si="1"/>
        <v>1.2091370029082829</v>
      </c>
      <c r="H16" s="9">
        <f t="shared" si="2"/>
        <v>-0.027811133496328022</v>
      </c>
      <c r="J16"/>
      <c r="K16"/>
      <c r="L16"/>
    </row>
    <row r="17" spans="1:12" ht="15">
      <c r="A17" s="17">
        <v>10003956</v>
      </c>
      <c r="B17" s="17" t="s">
        <v>12</v>
      </c>
      <c r="C17" s="6">
        <v>31614.86</v>
      </c>
      <c r="D17" s="6">
        <v>26234.704082242202</v>
      </c>
      <c r="E17" s="6">
        <v>30739.844868810265</v>
      </c>
      <c r="F17" s="7">
        <f t="shared" si="0"/>
        <v>0.8298219281136213</v>
      </c>
      <c r="G17" s="7">
        <f t="shared" si="1"/>
        <v>0.9723226631024229</v>
      </c>
      <c r="H17" s="9">
        <f t="shared" si="2"/>
        <v>0.14250073498880156</v>
      </c>
      <c r="J17"/>
      <c r="K17"/>
      <c r="L17"/>
    </row>
    <row r="18" spans="1:12" ht="15">
      <c r="A18" s="17">
        <v>10007162</v>
      </c>
      <c r="B18" s="17" t="s">
        <v>151</v>
      </c>
      <c r="C18" s="6">
        <v>119932.8</v>
      </c>
      <c r="D18" s="6">
        <v>92297.67620064101</v>
      </c>
      <c r="E18" s="6">
        <v>75406.58497768069</v>
      </c>
      <c r="F18" s="7">
        <f t="shared" si="0"/>
        <v>0.7695782655006889</v>
      </c>
      <c r="G18" s="7">
        <f t="shared" si="1"/>
        <v>0.6287403027168604</v>
      </c>
      <c r="H18" s="9">
        <f t="shared" si="2"/>
        <v>-0.14083796278382843</v>
      </c>
      <c r="J18"/>
      <c r="K18"/>
      <c r="L18"/>
    </row>
    <row r="19" spans="1:12" ht="15">
      <c r="A19" s="17">
        <v>10007152</v>
      </c>
      <c r="B19" s="17" t="s">
        <v>13</v>
      </c>
      <c r="C19" s="6">
        <v>53211.63</v>
      </c>
      <c r="D19" s="6">
        <v>63694.64729255119</v>
      </c>
      <c r="E19" s="6">
        <v>56277.09518642061</v>
      </c>
      <c r="F19" s="7">
        <f t="shared" si="0"/>
        <v>1.1970061299109085</v>
      </c>
      <c r="G19" s="7">
        <f t="shared" si="1"/>
        <v>1.0576089322281728</v>
      </c>
      <c r="H19" s="9">
        <f t="shared" si="2"/>
        <v>0.13939719768273573</v>
      </c>
      <c r="J19"/>
      <c r="K19"/>
      <c r="L19"/>
    </row>
    <row r="20" spans="1:12" ht="15">
      <c r="A20" s="17">
        <v>10007138</v>
      </c>
      <c r="B20" s="17" t="s">
        <v>14</v>
      </c>
      <c r="C20" s="6">
        <v>59108.74</v>
      </c>
      <c r="D20" s="6">
        <v>54615.82548884791</v>
      </c>
      <c r="E20" s="6">
        <v>54948.00642395434</v>
      </c>
      <c r="F20" s="7">
        <f t="shared" si="0"/>
        <v>0.9239889987309476</v>
      </c>
      <c r="G20" s="7">
        <f t="shared" si="1"/>
        <v>0.9296088264435064</v>
      </c>
      <c r="H20" s="9">
        <f t="shared" si="2"/>
        <v>0.005619827712558756</v>
      </c>
      <c r="J20"/>
      <c r="K20"/>
      <c r="L20"/>
    </row>
    <row r="21" spans="1:12" ht="15">
      <c r="A21" s="17">
        <v>10007832</v>
      </c>
      <c r="B21" s="17" t="s">
        <v>152</v>
      </c>
      <c r="C21" s="6">
        <v>10792.23</v>
      </c>
      <c r="D21" s="6">
        <v>10616.691883175674</v>
      </c>
      <c r="E21" s="6">
        <v>10246.133937467912</v>
      </c>
      <c r="F21" s="7">
        <f t="shared" si="0"/>
        <v>0.9837347687341425</v>
      </c>
      <c r="G21" s="7">
        <f t="shared" si="1"/>
        <v>0.9493991452617219</v>
      </c>
      <c r="H21" s="9">
        <f t="shared" si="2"/>
        <v>-0.034335623472420584</v>
      </c>
      <c r="J21"/>
      <c r="K21"/>
      <c r="L21"/>
    </row>
    <row r="22" spans="1:12" ht="15">
      <c r="A22" s="17">
        <v>10005389</v>
      </c>
      <c r="B22" s="17" t="s">
        <v>15</v>
      </c>
      <c r="C22" s="6">
        <v>8294</v>
      </c>
      <c r="D22" s="6">
        <v>12121.885589887279</v>
      </c>
      <c r="E22" s="6">
        <v>11280.561374747813</v>
      </c>
      <c r="F22" s="7">
        <f t="shared" si="0"/>
        <v>1.4615246672157318</v>
      </c>
      <c r="G22" s="7">
        <f t="shared" si="1"/>
        <v>1.3600869754940696</v>
      </c>
      <c r="H22" s="9">
        <f t="shared" si="2"/>
        <v>0.10143769172166217</v>
      </c>
      <c r="J22"/>
      <c r="K22"/>
      <c r="L22"/>
    </row>
    <row r="23" spans="1:12" ht="15">
      <c r="A23" s="17">
        <v>10007776</v>
      </c>
      <c r="B23" s="17" t="s">
        <v>16</v>
      </c>
      <c r="C23" s="6">
        <v>36744</v>
      </c>
      <c r="D23" s="6">
        <v>31559.061624902984</v>
      </c>
      <c r="E23" s="6">
        <v>27533.644373229123</v>
      </c>
      <c r="F23" s="7">
        <f t="shared" si="0"/>
        <v>0.8588902031597808</v>
      </c>
      <c r="G23" s="7">
        <f t="shared" si="1"/>
        <v>0.7493371536367603</v>
      </c>
      <c r="H23" s="9">
        <f t="shared" si="2"/>
        <v>-0.10955304952302047</v>
      </c>
      <c r="J23"/>
      <c r="K23"/>
      <c r="L23"/>
    </row>
    <row r="24" spans="1:12" ht="15">
      <c r="A24" s="17">
        <v>10005523</v>
      </c>
      <c r="B24" s="17" t="s">
        <v>17</v>
      </c>
      <c r="C24" s="6">
        <v>7415</v>
      </c>
      <c r="D24" s="6">
        <v>4382.609845992145</v>
      </c>
      <c r="E24" s="6">
        <v>4026.0841559238934</v>
      </c>
      <c r="F24" s="7">
        <f t="shared" si="0"/>
        <v>0.5910465065397363</v>
      </c>
      <c r="G24" s="7">
        <f t="shared" si="1"/>
        <v>0.5429648221070659</v>
      </c>
      <c r="H24" s="9">
        <f t="shared" si="2"/>
        <v>-0.04808168443267047</v>
      </c>
      <c r="J24"/>
      <c r="K24"/>
      <c r="L24"/>
    </row>
    <row r="25" spans="1:12" ht="15">
      <c r="A25" s="17">
        <v>10007835</v>
      </c>
      <c r="B25" s="17" t="s">
        <v>18</v>
      </c>
      <c r="C25" s="6">
        <v>8045.17</v>
      </c>
      <c r="D25" s="6">
        <v>5912.589932232623</v>
      </c>
      <c r="E25" s="6">
        <v>5023.761462331631</v>
      </c>
      <c r="F25" s="7">
        <f t="shared" si="0"/>
        <v>0.7349241759008974</v>
      </c>
      <c r="G25" s="7">
        <f t="shared" si="1"/>
        <v>0.6244444135216075</v>
      </c>
      <c r="H25" s="9">
        <f t="shared" si="2"/>
        <v>-0.11047976237928991</v>
      </c>
      <c r="J25"/>
      <c r="K25"/>
      <c r="L25"/>
    </row>
    <row r="26" spans="1:12" ht="15">
      <c r="A26" s="17">
        <v>10007778</v>
      </c>
      <c r="B26" s="17" t="s">
        <v>19</v>
      </c>
      <c r="C26" s="6">
        <v>8207</v>
      </c>
      <c r="D26" s="6">
        <v>6405.222548511237</v>
      </c>
      <c r="E26" s="6">
        <v>5339.11007052557</v>
      </c>
      <c r="F26" s="7">
        <f t="shared" si="0"/>
        <v>0.7804584560145287</v>
      </c>
      <c r="G26" s="7">
        <f t="shared" si="1"/>
        <v>0.65055563184179</v>
      </c>
      <c r="H26" s="9">
        <f t="shared" si="2"/>
        <v>-0.12990282417273868</v>
      </c>
      <c r="J26"/>
      <c r="K26"/>
      <c r="L26"/>
    </row>
    <row r="27" spans="1:12" ht="15">
      <c r="A27" s="17">
        <v>10007837</v>
      </c>
      <c r="B27" s="17" t="s">
        <v>20</v>
      </c>
      <c r="C27" s="6">
        <v>11842.13</v>
      </c>
      <c r="D27" s="6">
        <v>7284.329578402558</v>
      </c>
      <c r="E27" s="6">
        <v>7072.091983145921</v>
      </c>
      <c r="F27" s="7">
        <f t="shared" si="0"/>
        <v>0.6151198794813567</v>
      </c>
      <c r="G27" s="7">
        <f t="shared" si="1"/>
        <v>0.5971976310972706</v>
      </c>
      <c r="H27" s="9">
        <f t="shared" si="2"/>
        <v>-0.01792224838408607</v>
      </c>
      <c r="J27"/>
      <c r="K27"/>
      <c r="L27"/>
    </row>
    <row r="28" spans="1:12" ht="15">
      <c r="A28" s="17">
        <v>10006022</v>
      </c>
      <c r="B28" s="17" t="s">
        <v>21</v>
      </c>
      <c r="C28" s="6">
        <v>49344</v>
      </c>
      <c r="D28" s="6">
        <v>59607.19955061718</v>
      </c>
      <c r="E28" s="6">
        <v>62976.919444634965</v>
      </c>
      <c r="F28" s="7">
        <f t="shared" si="0"/>
        <v>1.2079928573001213</v>
      </c>
      <c r="G28" s="7">
        <f t="shared" si="1"/>
        <v>1.276283224802103</v>
      </c>
      <c r="H28" s="9">
        <f t="shared" si="2"/>
        <v>-0.0682903675019817</v>
      </c>
      <c r="J28"/>
      <c r="K28"/>
      <c r="L28"/>
    </row>
    <row r="29" spans="1:12" ht="15">
      <c r="A29" s="17">
        <v>10007842</v>
      </c>
      <c r="B29" s="17" t="s">
        <v>22</v>
      </c>
      <c r="C29" s="6">
        <v>34552.47</v>
      </c>
      <c r="D29" s="6">
        <v>40040.19185664401</v>
      </c>
      <c r="E29" s="6">
        <v>38452.366233896275</v>
      </c>
      <c r="F29" s="7">
        <f t="shared" si="0"/>
        <v>1.1588228527987725</v>
      </c>
      <c r="G29" s="7">
        <f t="shared" si="1"/>
        <v>1.1128688118069785</v>
      </c>
      <c r="H29" s="9">
        <f t="shared" si="2"/>
        <v>0.04595404099179401</v>
      </c>
      <c r="J29"/>
      <c r="K29"/>
      <c r="L29"/>
    </row>
    <row r="30" spans="1:12" ht="15">
      <c r="A30" s="17">
        <v>10007843</v>
      </c>
      <c r="B30" s="17" t="s">
        <v>23</v>
      </c>
      <c r="C30" s="6">
        <v>18132</v>
      </c>
      <c r="D30" s="6">
        <v>20748.25674302373</v>
      </c>
      <c r="E30" s="6">
        <v>20818.202327956576</v>
      </c>
      <c r="F30" s="7">
        <f t="shared" si="0"/>
        <v>1.144289474025134</v>
      </c>
      <c r="G30" s="7">
        <f t="shared" si="1"/>
        <v>1.1481470509572345</v>
      </c>
      <c r="H30" s="9">
        <f t="shared" si="2"/>
        <v>-0.003857576932100537</v>
      </c>
      <c r="J30"/>
      <c r="K30"/>
      <c r="L30"/>
    </row>
    <row r="31" spans="1:12" ht="15">
      <c r="A31" s="17">
        <v>10003863</v>
      </c>
      <c r="B31" s="17" t="s">
        <v>153</v>
      </c>
      <c r="C31" s="6">
        <v>16659.81</v>
      </c>
      <c r="D31" s="6">
        <v>13474.724000281518</v>
      </c>
      <c r="E31" s="6">
        <v>14035.052544422862</v>
      </c>
      <c r="F31" s="7">
        <f t="shared" si="0"/>
        <v>0.8088161869962213</v>
      </c>
      <c r="G31" s="7">
        <f t="shared" si="1"/>
        <v>0.8424497364869624</v>
      </c>
      <c r="H31" s="9">
        <f t="shared" si="2"/>
        <v>0.033633549490741155</v>
      </c>
      <c r="J31"/>
      <c r="K31"/>
      <c r="L31"/>
    </row>
    <row r="32" spans="1:12" ht="15">
      <c r="A32" s="17">
        <v>10008017</v>
      </c>
      <c r="B32" s="17" t="s">
        <v>24</v>
      </c>
      <c r="C32" s="6">
        <v>12031.9</v>
      </c>
      <c r="D32" s="6">
        <v>9108.462664733954</v>
      </c>
      <c r="E32" s="6">
        <v>9409.905613800485</v>
      </c>
      <c r="F32" s="7">
        <f t="shared" si="0"/>
        <v>0.7570261276052788</v>
      </c>
      <c r="G32" s="7">
        <f t="shared" si="1"/>
        <v>0.7820797724216861</v>
      </c>
      <c r="H32" s="9">
        <f t="shared" si="2"/>
        <v>0.025053644816407372</v>
      </c>
      <c r="J32"/>
      <c r="K32"/>
      <c r="L32"/>
    </row>
    <row r="33" spans="1:12" ht="15">
      <c r="A33" s="17">
        <v>10007139</v>
      </c>
      <c r="B33" s="17" t="s">
        <v>25</v>
      </c>
      <c r="C33" s="6">
        <v>32592.77</v>
      </c>
      <c r="D33" s="6">
        <v>36490.26399893815</v>
      </c>
      <c r="E33" s="6">
        <v>29585.673830952557</v>
      </c>
      <c r="F33" s="7">
        <f aca="true" t="shared" si="3" ref="F33:F63">IF(AND(ISNUMBER($E33),ISNUMBER($D33)),D33/$C33,"n/a")</f>
        <v>1.1195815513360217</v>
      </c>
      <c r="G33" s="7">
        <f aca="true" t="shared" si="4" ref="G33:G63">IF(AND(ISNUMBER($E33),ISNUMBER($D33)),E33/$C33,"n/a")</f>
        <v>0.9077373242885632</v>
      </c>
      <c r="H33" s="9">
        <f aca="true" t="shared" si="5" ref="H33:H63">IF(AND(ISNUMBER(F33),ISNUMBER(G33)),ABS(F33-1)-ABS(G33-1),"n/a")</f>
        <v>0.027318875624584904</v>
      </c>
      <c r="J33"/>
      <c r="K33"/>
      <c r="L33"/>
    </row>
    <row r="34" spans="1:12" ht="15">
      <c r="A34" s="17">
        <v>10000291</v>
      </c>
      <c r="B34" s="17" t="s">
        <v>26</v>
      </c>
      <c r="C34" s="6">
        <v>75458</v>
      </c>
      <c r="D34" s="6">
        <v>102565.59388599229</v>
      </c>
      <c r="E34" s="6">
        <v>93827.69317810808</v>
      </c>
      <c r="F34" s="7">
        <f t="shared" si="3"/>
        <v>1.3592408211984452</v>
      </c>
      <c r="G34" s="7">
        <f t="shared" si="4"/>
        <v>1.2434426194453614</v>
      </c>
      <c r="H34" s="9">
        <f t="shared" si="5"/>
        <v>0.11579820175308386</v>
      </c>
      <c r="J34"/>
      <c r="K34"/>
      <c r="L34"/>
    </row>
    <row r="35" spans="1:12" ht="15">
      <c r="A35" s="17">
        <v>10000571</v>
      </c>
      <c r="B35" s="17" t="s">
        <v>27</v>
      </c>
      <c r="C35" s="6">
        <v>24597</v>
      </c>
      <c r="D35" s="6">
        <v>32527.69435029345</v>
      </c>
      <c r="E35" s="6">
        <v>29604.62148106619</v>
      </c>
      <c r="F35" s="7">
        <f t="shared" si="3"/>
        <v>1.32242526935372</v>
      </c>
      <c r="G35" s="7">
        <f t="shared" si="4"/>
        <v>1.2035866764673004</v>
      </c>
      <c r="H35" s="9">
        <f t="shared" si="5"/>
        <v>0.11883859288641951</v>
      </c>
      <c r="J35"/>
      <c r="K35"/>
      <c r="L35"/>
    </row>
    <row r="36" spans="1:12" ht="15">
      <c r="A36" s="17">
        <v>10006841</v>
      </c>
      <c r="B36" s="17" t="s">
        <v>28</v>
      </c>
      <c r="C36" s="6">
        <v>25917.91</v>
      </c>
      <c r="D36" s="6">
        <v>25427.508716636035</v>
      </c>
      <c r="E36" s="6">
        <v>21281.12625630123</v>
      </c>
      <c r="F36" s="7">
        <f t="shared" si="3"/>
        <v>0.9810786717229913</v>
      </c>
      <c r="G36" s="7">
        <f t="shared" si="4"/>
        <v>0.821097312873655</v>
      </c>
      <c r="H36" s="9">
        <f t="shared" si="5"/>
        <v>-0.1599813588493364</v>
      </c>
      <c r="J36"/>
      <c r="K36"/>
      <c r="L36"/>
    </row>
    <row r="37" spans="1:12" ht="15">
      <c r="A37" s="17">
        <v>10000824</v>
      </c>
      <c r="B37" s="17" t="s">
        <v>29</v>
      </c>
      <c r="C37" s="6">
        <v>53464</v>
      </c>
      <c r="D37" s="6">
        <v>65827.76852166254</v>
      </c>
      <c r="E37" s="6">
        <v>63967.59365648316</v>
      </c>
      <c r="F37" s="7">
        <f t="shared" si="3"/>
        <v>1.2312540872673676</v>
      </c>
      <c r="G37" s="7">
        <f t="shared" si="4"/>
        <v>1.196461051482926</v>
      </c>
      <c r="H37" s="9">
        <f t="shared" si="5"/>
        <v>0.034793035784441706</v>
      </c>
      <c r="J37"/>
      <c r="K37"/>
      <c r="L37"/>
    </row>
    <row r="38" spans="1:12" ht="15">
      <c r="A38" s="17">
        <v>10000886</v>
      </c>
      <c r="B38" s="17" t="s">
        <v>30</v>
      </c>
      <c r="C38" s="6">
        <v>96859.78</v>
      </c>
      <c r="D38" s="6">
        <v>96345.98869305941</v>
      </c>
      <c r="E38" s="6">
        <v>108877.31203253964</v>
      </c>
      <c r="F38" s="7">
        <f t="shared" si="3"/>
        <v>0.9946955144133035</v>
      </c>
      <c r="G38" s="7">
        <f t="shared" si="4"/>
        <v>1.124071436385047</v>
      </c>
      <c r="H38" s="9">
        <f t="shared" si="5"/>
        <v>-0.11876695079835053</v>
      </c>
      <c r="J38"/>
      <c r="K38"/>
      <c r="L38"/>
    </row>
    <row r="39" spans="1:12" ht="15">
      <c r="A39" s="17">
        <v>10007140</v>
      </c>
      <c r="B39" s="17" t="s">
        <v>31</v>
      </c>
      <c r="C39" s="6">
        <v>96096</v>
      </c>
      <c r="D39" s="6">
        <v>92761.83460841443</v>
      </c>
      <c r="E39" s="6">
        <v>99629.58706362419</v>
      </c>
      <c r="F39" s="7">
        <f t="shared" si="3"/>
        <v>0.9653038066976194</v>
      </c>
      <c r="G39" s="7">
        <f t="shared" si="4"/>
        <v>1.0367714271522663</v>
      </c>
      <c r="H39" s="9">
        <f t="shared" si="5"/>
        <v>-0.002075233849885727</v>
      </c>
      <c r="J39"/>
      <c r="K39"/>
      <c r="L39"/>
    </row>
    <row r="40" spans="1:12" ht="15">
      <c r="A40" s="17">
        <v>10007141</v>
      </c>
      <c r="B40" s="17" t="s">
        <v>32</v>
      </c>
      <c r="C40" s="6">
        <v>100157</v>
      </c>
      <c r="D40" s="6">
        <v>113068.2276537875</v>
      </c>
      <c r="E40" s="6">
        <v>111733.59736450545</v>
      </c>
      <c r="F40" s="7">
        <f t="shared" si="3"/>
        <v>1.1289098880136934</v>
      </c>
      <c r="G40" s="7">
        <f t="shared" si="4"/>
        <v>1.1155845059706806</v>
      </c>
      <c r="H40" s="9">
        <f t="shared" si="5"/>
        <v>0.013325382043012812</v>
      </c>
      <c r="J40"/>
      <c r="K40"/>
      <c r="L40"/>
    </row>
    <row r="41" spans="1:12" ht="15">
      <c r="A41" s="17">
        <v>10007145</v>
      </c>
      <c r="B41" s="17" t="s">
        <v>33</v>
      </c>
      <c r="C41" s="6">
        <v>29751</v>
      </c>
      <c r="D41" s="6">
        <v>34757.53614626814</v>
      </c>
      <c r="E41" s="6">
        <v>32512.082812617842</v>
      </c>
      <c r="F41" s="7">
        <f t="shared" si="3"/>
        <v>1.1682812727729535</v>
      </c>
      <c r="G41" s="7">
        <f t="shared" si="4"/>
        <v>1.0928063867640698</v>
      </c>
      <c r="H41" s="9">
        <f t="shared" si="5"/>
        <v>0.07547488600888363</v>
      </c>
      <c r="J41"/>
      <c r="K41"/>
      <c r="L41"/>
    </row>
    <row r="42" spans="1:12" ht="15">
      <c r="A42" s="17">
        <v>10001726</v>
      </c>
      <c r="B42" s="17" t="s">
        <v>34</v>
      </c>
      <c r="C42" s="6">
        <v>99608</v>
      </c>
      <c r="D42" s="6">
        <v>139817.05576943659</v>
      </c>
      <c r="E42" s="6">
        <v>151193.97529636428</v>
      </c>
      <c r="F42" s="7">
        <f t="shared" si="3"/>
        <v>1.403672955680634</v>
      </c>
      <c r="G42" s="7">
        <f t="shared" si="4"/>
        <v>1.5178898812983324</v>
      </c>
      <c r="H42" s="9">
        <f t="shared" si="5"/>
        <v>-0.11421692561769836</v>
      </c>
      <c r="J42"/>
      <c r="K42"/>
      <c r="L42"/>
    </row>
    <row r="43" spans="1:12" ht="15">
      <c r="A43" s="17">
        <v>10007851</v>
      </c>
      <c r="B43" s="17" t="s">
        <v>35</v>
      </c>
      <c r="C43" s="6">
        <v>55230.78</v>
      </c>
      <c r="D43" s="6">
        <v>69744.24114760658</v>
      </c>
      <c r="E43" s="6">
        <v>67682.93855915758</v>
      </c>
      <c r="F43" s="7">
        <f t="shared" si="3"/>
        <v>1.262778493217126</v>
      </c>
      <c r="G43" s="7">
        <f t="shared" si="4"/>
        <v>1.2254568658845229</v>
      </c>
      <c r="H43" s="9">
        <f t="shared" si="5"/>
        <v>0.037321627332603136</v>
      </c>
      <c r="J43"/>
      <c r="K43"/>
      <c r="L43"/>
    </row>
    <row r="44" spans="1:13" s="21" customFormat="1" ht="15">
      <c r="A44" s="17">
        <v>10007144</v>
      </c>
      <c r="B44" s="17" t="s">
        <v>36</v>
      </c>
      <c r="C44" s="18">
        <v>55478</v>
      </c>
      <c r="D44" s="18">
        <v>62941.55889530761</v>
      </c>
      <c r="E44" s="18">
        <v>55087.62532546054</v>
      </c>
      <c r="F44" s="19">
        <f t="shared" si="3"/>
        <v>1.1345318666013124</v>
      </c>
      <c r="G44" s="19">
        <f t="shared" si="4"/>
        <v>0.9929634328104932</v>
      </c>
      <c r="H44" s="20">
        <f t="shared" si="5"/>
        <v>0.1274952994118056</v>
      </c>
      <c r="J44"/>
      <c r="K44"/>
      <c r="L44"/>
      <c r="M44" s="1"/>
    </row>
    <row r="45" spans="1:13" s="21" customFormat="1" ht="15">
      <c r="A45" s="17">
        <v>10007146</v>
      </c>
      <c r="B45" s="17" t="s">
        <v>37</v>
      </c>
      <c r="C45" s="18">
        <v>74944.88</v>
      </c>
      <c r="D45" s="18">
        <v>92289.32780098439</v>
      </c>
      <c r="E45" s="18">
        <v>74900.06945629728</v>
      </c>
      <c r="F45" s="19">
        <f t="shared" si="3"/>
        <v>1.2314293891855506</v>
      </c>
      <c r="G45" s="19">
        <f t="shared" si="4"/>
        <v>0.9994020866575178</v>
      </c>
      <c r="H45" s="20">
        <f t="shared" si="5"/>
        <v>0.2308314758430684</v>
      </c>
      <c r="J45"/>
      <c r="K45"/>
      <c r="L45"/>
      <c r="M45" s="1"/>
    </row>
    <row r="46" spans="1:13" s="21" customFormat="1" ht="15">
      <c r="A46" s="17">
        <v>10007147</v>
      </c>
      <c r="B46" s="17" t="s">
        <v>38</v>
      </c>
      <c r="C46" s="18">
        <v>81659</v>
      </c>
      <c r="D46" s="18">
        <v>111123.61309576838</v>
      </c>
      <c r="E46" s="18">
        <v>103787.20022548907</v>
      </c>
      <c r="F46" s="19">
        <f t="shared" si="3"/>
        <v>1.36082505413694</v>
      </c>
      <c r="G46" s="19">
        <f t="shared" si="4"/>
        <v>1.27098299300125</v>
      </c>
      <c r="H46" s="20">
        <f t="shared" si="5"/>
        <v>0.08984206113569004</v>
      </c>
      <c r="J46"/>
      <c r="K46"/>
      <c r="L46"/>
      <c r="M46" s="1"/>
    </row>
    <row r="47" spans="1:13" s="21" customFormat="1" ht="15">
      <c r="A47" s="17">
        <v>10007148</v>
      </c>
      <c r="B47" s="17" t="s">
        <v>39</v>
      </c>
      <c r="C47" s="18">
        <v>70357</v>
      </c>
      <c r="D47" s="18">
        <v>87016.34623001544</v>
      </c>
      <c r="E47" s="18">
        <v>83819.98096784786</v>
      </c>
      <c r="F47" s="19">
        <f t="shared" si="3"/>
        <v>1.2367830667881723</v>
      </c>
      <c r="G47" s="19">
        <f t="shared" si="4"/>
        <v>1.1913524022890098</v>
      </c>
      <c r="H47" s="20">
        <f t="shared" si="5"/>
        <v>0.04543066449916244</v>
      </c>
      <c r="J47"/>
      <c r="K47"/>
      <c r="L47"/>
      <c r="M47" s="1"/>
    </row>
    <row r="48" spans="1:13" s="21" customFormat="1" ht="15">
      <c r="A48" s="17">
        <v>10007151</v>
      </c>
      <c r="B48" s="17" t="s">
        <v>40</v>
      </c>
      <c r="C48" s="18">
        <v>57902.84</v>
      </c>
      <c r="D48" s="18">
        <v>61932.25985119274</v>
      </c>
      <c r="E48" s="18">
        <v>64358.72837796918</v>
      </c>
      <c r="F48" s="19">
        <f t="shared" si="3"/>
        <v>1.0695893301812613</v>
      </c>
      <c r="G48" s="19">
        <f t="shared" si="4"/>
        <v>1.1114951939830444</v>
      </c>
      <c r="H48" s="20">
        <f t="shared" si="5"/>
        <v>-0.04190586380178307</v>
      </c>
      <c r="J48"/>
      <c r="K48"/>
      <c r="L48"/>
      <c r="M48" s="1"/>
    </row>
    <row r="49" spans="1:13" s="21" customFormat="1" ht="15">
      <c r="A49" s="17">
        <v>10003678</v>
      </c>
      <c r="B49" s="17" t="s">
        <v>41</v>
      </c>
      <c r="C49" s="18">
        <v>83097.02</v>
      </c>
      <c r="D49" s="18">
        <v>110337.32987729445</v>
      </c>
      <c r="E49" s="18">
        <v>112350.06078055187</v>
      </c>
      <c r="F49" s="19">
        <f t="shared" si="3"/>
        <v>1.3278133184233858</v>
      </c>
      <c r="G49" s="19">
        <f t="shared" si="4"/>
        <v>1.3520347755015987</v>
      </c>
      <c r="H49" s="20">
        <f t="shared" si="5"/>
        <v>-0.024221457078212882</v>
      </c>
      <c r="J49"/>
      <c r="K49"/>
      <c r="L49"/>
      <c r="M49" s="1"/>
    </row>
    <row r="50" spans="1:13" s="21" customFormat="1" ht="15">
      <c r="A50" s="17">
        <v>10003861</v>
      </c>
      <c r="B50" s="17" t="s">
        <v>154</v>
      </c>
      <c r="C50" s="18">
        <v>88010.55</v>
      </c>
      <c r="D50" s="18">
        <v>100707.4258733418</v>
      </c>
      <c r="E50" s="18">
        <v>104376.53986251292</v>
      </c>
      <c r="F50" s="19">
        <f t="shared" si="3"/>
        <v>1.1442653849264866</v>
      </c>
      <c r="G50" s="19">
        <f t="shared" si="4"/>
        <v>1.1859548640761013</v>
      </c>
      <c r="H50" s="20">
        <f t="shared" si="5"/>
        <v>-0.04168947914961474</v>
      </c>
      <c r="J50"/>
      <c r="K50"/>
      <c r="L50"/>
      <c r="M50" s="1"/>
    </row>
    <row r="51" spans="1:13" s="21" customFormat="1" ht="15">
      <c r="A51" s="17">
        <v>10003957</v>
      </c>
      <c r="B51" s="17" t="s">
        <v>42</v>
      </c>
      <c r="C51" s="18">
        <v>121892.2</v>
      </c>
      <c r="D51" s="18">
        <v>111866.06204043527</v>
      </c>
      <c r="E51" s="18">
        <v>121395.69431244968</v>
      </c>
      <c r="F51" s="19">
        <f t="shared" si="3"/>
        <v>0.9177458610184677</v>
      </c>
      <c r="G51" s="19">
        <f t="shared" si="4"/>
        <v>0.995926682039127</v>
      </c>
      <c r="H51" s="20">
        <f t="shared" si="5"/>
        <v>0.07818082102065937</v>
      </c>
      <c r="J51"/>
      <c r="K51"/>
      <c r="L51"/>
      <c r="M51" s="1"/>
    </row>
    <row r="52" spans="1:13" s="21" customFormat="1" ht="15">
      <c r="A52" s="17">
        <v>10004180</v>
      </c>
      <c r="B52" s="17" t="s">
        <v>43</v>
      </c>
      <c r="C52" s="18">
        <v>132374.4</v>
      </c>
      <c r="D52" s="18">
        <v>135313.3732515295</v>
      </c>
      <c r="E52" s="18">
        <v>145454.87747751104</v>
      </c>
      <c r="F52" s="19">
        <f t="shared" si="3"/>
        <v>1.0222019759978478</v>
      </c>
      <c r="G52" s="19">
        <f t="shared" si="4"/>
        <v>1.0988142531902774</v>
      </c>
      <c r="H52" s="20">
        <f t="shared" si="5"/>
        <v>-0.07661227719242958</v>
      </c>
      <c r="J52"/>
      <c r="K52"/>
      <c r="L52"/>
      <c r="M52" s="1"/>
    </row>
    <row r="53" spans="1:13" s="21" customFormat="1" ht="15">
      <c r="A53" s="17">
        <v>10004351</v>
      </c>
      <c r="B53" s="17" t="s">
        <v>44</v>
      </c>
      <c r="C53" s="18">
        <v>37974.14</v>
      </c>
      <c r="D53" s="18">
        <v>91216.88907912692</v>
      </c>
      <c r="E53" s="18">
        <v>82219.2075707834</v>
      </c>
      <c r="F53" s="19">
        <f t="shared" si="3"/>
        <v>2.4020791275095874</v>
      </c>
      <c r="G53" s="19">
        <f t="shared" si="4"/>
        <v>2.165136789688546</v>
      </c>
      <c r="H53" s="20">
        <f t="shared" si="5"/>
        <v>0.23694233782104135</v>
      </c>
      <c r="J53"/>
      <c r="K53"/>
      <c r="L53"/>
      <c r="M53" s="1"/>
    </row>
    <row r="54" spans="1:13" s="21" customFormat="1" ht="15">
      <c r="A54" s="17">
        <v>10001883</v>
      </c>
      <c r="B54" s="17" t="s">
        <v>45</v>
      </c>
      <c r="C54" s="18">
        <v>103933</v>
      </c>
      <c r="D54" s="18">
        <v>92456.36945805946</v>
      </c>
      <c r="E54" s="18">
        <v>86309.91180550135</v>
      </c>
      <c r="F54" s="19">
        <f t="shared" si="3"/>
        <v>0.8895766451277213</v>
      </c>
      <c r="G54" s="19">
        <f t="shared" si="4"/>
        <v>0.8304379918360997</v>
      </c>
      <c r="H54" s="20">
        <f t="shared" si="5"/>
        <v>-0.0591386532916216</v>
      </c>
      <c r="J54"/>
      <c r="K54"/>
      <c r="L54"/>
      <c r="M54" s="1"/>
    </row>
    <row r="55" spans="1:13" s="21" customFormat="1" ht="15">
      <c r="A55" s="17">
        <v>10001282</v>
      </c>
      <c r="B55" s="17" t="s">
        <v>155</v>
      </c>
      <c r="C55" s="18">
        <v>117098.3</v>
      </c>
      <c r="D55" s="18">
        <v>120665.01056936935</v>
      </c>
      <c r="E55" s="18">
        <v>137545.1892354518</v>
      </c>
      <c r="F55" s="19">
        <f t="shared" si="3"/>
        <v>1.0304591148579385</v>
      </c>
      <c r="G55" s="19">
        <f t="shared" si="4"/>
        <v>1.174613032259664</v>
      </c>
      <c r="H55" s="20">
        <f t="shared" si="5"/>
        <v>-0.14415391740172545</v>
      </c>
      <c r="J55"/>
      <c r="K55"/>
      <c r="L55"/>
      <c r="M55" s="1"/>
    </row>
    <row r="56" spans="1:13" s="21" customFormat="1" ht="15">
      <c r="A56" s="17">
        <v>10004797</v>
      </c>
      <c r="B56" s="17" t="s">
        <v>46</v>
      </c>
      <c r="C56" s="18">
        <v>120477.2</v>
      </c>
      <c r="D56" s="18">
        <v>116288.1595284579</v>
      </c>
      <c r="E56" s="18">
        <v>110703.6869500005</v>
      </c>
      <c r="F56" s="19">
        <f t="shared" si="3"/>
        <v>0.9652295996956926</v>
      </c>
      <c r="G56" s="19">
        <f t="shared" si="4"/>
        <v>0.9188766584050799</v>
      </c>
      <c r="H56" s="20">
        <f t="shared" si="5"/>
        <v>-0.046352941290612626</v>
      </c>
      <c r="J56"/>
      <c r="K56"/>
      <c r="L56"/>
      <c r="M56" s="1"/>
    </row>
    <row r="57" spans="1:13" s="21" customFormat="1" ht="15">
      <c r="A57" s="17">
        <v>10004930</v>
      </c>
      <c r="B57" s="17" t="s">
        <v>47</v>
      </c>
      <c r="C57" s="18">
        <v>86546.64</v>
      </c>
      <c r="D57" s="18" t="s">
        <v>136</v>
      </c>
      <c r="E57" s="18" t="s">
        <v>136</v>
      </c>
      <c r="F57" s="19" t="str">
        <f t="shared" si="3"/>
        <v>n/a</v>
      </c>
      <c r="G57" s="19" t="str">
        <f t="shared" si="4"/>
        <v>n/a</v>
      </c>
      <c r="H57" s="20" t="str">
        <f t="shared" si="5"/>
        <v>n/a</v>
      </c>
      <c r="J57"/>
      <c r="K57"/>
      <c r="L57"/>
      <c r="M57" s="1"/>
    </row>
    <row r="58" spans="1:12" ht="15">
      <c r="A58" s="17">
        <v>10007801</v>
      </c>
      <c r="B58" s="17" t="s">
        <v>156</v>
      </c>
      <c r="C58" s="6">
        <v>106060.2</v>
      </c>
      <c r="D58" s="6">
        <v>115985.5684458131</v>
      </c>
      <c r="E58" s="6">
        <v>94319.8173641897</v>
      </c>
      <c r="F58" s="7">
        <f t="shared" si="3"/>
        <v>1.0935824036331545</v>
      </c>
      <c r="G58" s="7">
        <f t="shared" si="4"/>
        <v>0.8893045399140271</v>
      </c>
      <c r="H58" s="9">
        <f t="shared" si="5"/>
        <v>-0.017113056452818354</v>
      </c>
      <c r="J58"/>
      <c r="K58"/>
      <c r="L58"/>
    </row>
    <row r="59" spans="1:12" ht="15">
      <c r="A59" s="17">
        <v>10007155</v>
      </c>
      <c r="B59" s="17" t="s">
        <v>48</v>
      </c>
      <c r="C59" s="6">
        <v>109751.4</v>
      </c>
      <c r="D59" s="6" t="s">
        <v>136</v>
      </c>
      <c r="E59" s="6" t="s">
        <v>136</v>
      </c>
      <c r="F59" s="7" t="str">
        <f t="shared" si="3"/>
        <v>n/a</v>
      </c>
      <c r="G59" s="7" t="str">
        <f t="shared" si="4"/>
        <v>n/a</v>
      </c>
      <c r="H59" s="9" t="str">
        <f t="shared" si="5"/>
        <v>n/a</v>
      </c>
      <c r="J59"/>
      <c r="K59"/>
      <c r="L59"/>
    </row>
    <row r="60" spans="1:12" ht="15">
      <c r="A60" s="17">
        <v>10005790</v>
      </c>
      <c r="B60" s="17" t="s">
        <v>49</v>
      </c>
      <c r="C60" s="6">
        <v>110148.3</v>
      </c>
      <c r="D60" s="6">
        <v>144550.9104182854</v>
      </c>
      <c r="E60" s="6">
        <v>146041.5736955429</v>
      </c>
      <c r="F60" s="7">
        <f t="shared" si="3"/>
        <v>1.312329926274717</v>
      </c>
      <c r="G60" s="7">
        <f t="shared" si="4"/>
        <v>1.3258631653465636</v>
      </c>
      <c r="H60" s="9">
        <f t="shared" si="5"/>
        <v>-0.013533239071846559</v>
      </c>
      <c r="J60"/>
      <c r="K60"/>
      <c r="L60"/>
    </row>
    <row r="61" spans="1:12" ht="15">
      <c r="A61" s="17">
        <v>10004078</v>
      </c>
      <c r="B61" s="17" t="s">
        <v>50</v>
      </c>
      <c r="C61" s="6">
        <v>61401</v>
      </c>
      <c r="D61" s="6">
        <v>54988.75901314935</v>
      </c>
      <c r="E61" s="6">
        <v>60370.68786573958</v>
      </c>
      <c r="F61" s="7">
        <f t="shared" si="3"/>
        <v>0.895567808556039</v>
      </c>
      <c r="G61" s="7">
        <f t="shared" si="4"/>
        <v>0.9832199453712411</v>
      </c>
      <c r="H61" s="9">
        <f t="shared" si="5"/>
        <v>0.08765213681520212</v>
      </c>
      <c r="J61"/>
      <c r="K61"/>
      <c r="L61"/>
    </row>
    <row r="62" spans="1:12" ht="15">
      <c r="A62" s="17">
        <v>10006299</v>
      </c>
      <c r="B62" s="17" t="s">
        <v>51</v>
      </c>
      <c r="C62" s="6">
        <v>77474</v>
      </c>
      <c r="D62" s="6">
        <v>69080.49899991021</v>
      </c>
      <c r="E62" s="6">
        <v>71035.98644506383</v>
      </c>
      <c r="F62" s="7">
        <f t="shared" si="3"/>
        <v>0.8916604151058447</v>
      </c>
      <c r="G62" s="7">
        <f t="shared" si="4"/>
        <v>0.916900978974415</v>
      </c>
      <c r="H62" s="9">
        <f t="shared" si="5"/>
        <v>0.02524056386857032</v>
      </c>
      <c r="J62"/>
      <c r="K62"/>
      <c r="L62"/>
    </row>
    <row r="63" spans="1:12" ht="15">
      <c r="A63" s="17">
        <v>10007159</v>
      </c>
      <c r="B63" s="17" t="s">
        <v>52</v>
      </c>
      <c r="C63" s="6">
        <v>67581.94</v>
      </c>
      <c r="D63" s="6">
        <v>77925.89731664254</v>
      </c>
      <c r="E63" s="6">
        <v>81401.89218446544</v>
      </c>
      <c r="F63" s="7">
        <f t="shared" si="3"/>
        <v>1.1530580110106714</v>
      </c>
      <c r="G63" s="7">
        <f t="shared" si="4"/>
        <v>1.2044917944715028</v>
      </c>
      <c r="H63" s="9">
        <f t="shared" si="5"/>
        <v>-0.051433783460831384</v>
      </c>
      <c r="J63"/>
      <c r="K63"/>
      <c r="L63"/>
    </row>
    <row r="64" spans="1:12" ht="15">
      <c r="A64" s="17">
        <v>10007161</v>
      </c>
      <c r="B64" s="17" t="s">
        <v>53</v>
      </c>
      <c r="C64" s="6">
        <v>67372.48</v>
      </c>
      <c r="D64" s="6">
        <v>62040.66989033608</v>
      </c>
      <c r="E64" s="6">
        <v>54402.68163135068</v>
      </c>
      <c r="F64" s="7">
        <f aca="true" t="shared" si="6" ref="F64:F88">IF(AND(ISNUMBER($E64),ISNUMBER($D64)),D64/$C64,"n/a")</f>
        <v>0.9208607118267887</v>
      </c>
      <c r="G64" s="7">
        <f aca="true" t="shared" si="7" ref="G64:G88">IF(AND(ISNUMBER($E64),ISNUMBER($D64)),E64/$C64,"n/a")</f>
        <v>0.8074911541233257</v>
      </c>
      <c r="H64" s="9">
        <f aca="true" t="shared" si="8" ref="H64:H88">IF(AND(ISNUMBER(F64),ISNUMBER(G64)),ABS(F64-1)-ABS(G64-1),"n/a")</f>
        <v>-0.11336955770346302</v>
      </c>
      <c r="J64"/>
      <c r="K64"/>
      <c r="L64"/>
    </row>
    <row r="65" spans="1:12" ht="15">
      <c r="A65" s="17">
        <v>10006566</v>
      </c>
      <c r="B65" s="17" t="s">
        <v>157</v>
      </c>
      <c r="C65" s="6">
        <v>35408.26</v>
      </c>
      <c r="D65" s="6">
        <v>34076.65717294945</v>
      </c>
      <c r="E65" s="6">
        <v>31664.24044241782</v>
      </c>
      <c r="F65" s="7">
        <f t="shared" si="6"/>
        <v>0.9623928759263927</v>
      </c>
      <c r="G65" s="7">
        <f t="shared" si="7"/>
        <v>0.8942614079996537</v>
      </c>
      <c r="H65" s="9">
        <f t="shared" si="8"/>
        <v>-0.06813146792673896</v>
      </c>
      <c r="J65"/>
      <c r="K65"/>
      <c r="L65"/>
    </row>
    <row r="66" spans="1:12" ht="15">
      <c r="A66" s="17">
        <v>10007164</v>
      </c>
      <c r="B66" s="17" t="s">
        <v>54</v>
      </c>
      <c r="C66" s="6">
        <v>128599.1</v>
      </c>
      <c r="D66" s="6">
        <v>134451.95438152758</v>
      </c>
      <c r="E66" s="6">
        <v>150290.0741023249</v>
      </c>
      <c r="F66" s="7">
        <f t="shared" si="6"/>
        <v>1.0455124054641718</v>
      </c>
      <c r="G66" s="7">
        <f t="shared" si="7"/>
        <v>1.1686712745448833</v>
      </c>
      <c r="H66" s="9">
        <f t="shared" si="8"/>
        <v>-0.1231588690807115</v>
      </c>
      <c r="J66"/>
      <c r="K66"/>
      <c r="L66"/>
    </row>
    <row r="67" spans="1:12" ht="15">
      <c r="A67" s="17">
        <v>10007137</v>
      </c>
      <c r="B67" s="17" t="s">
        <v>55</v>
      </c>
      <c r="C67" s="6">
        <v>29367.24</v>
      </c>
      <c r="D67" s="6">
        <v>23495.845140050813</v>
      </c>
      <c r="E67" s="6">
        <v>21415.29557006738</v>
      </c>
      <c r="F67" s="7">
        <f t="shared" si="6"/>
        <v>0.8000699125982152</v>
      </c>
      <c r="G67" s="7">
        <f t="shared" si="7"/>
        <v>0.7292239778088571</v>
      </c>
      <c r="H67" s="9">
        <f t="shared" si="8"/>
        <v>-0.07084593478935819</v>
      </c>
      <c r="J67"/>
      <c r="K67"/>
      <c r="L67"/>
    </row>
    <row r="68" spans="1:12" ht="15">
      <c r="A68" s="17">
        <v>10007165</v>
      </c>
      <c r="B68" s="17" t="s">
        <v>56</v>
      </c>
      <c r="C68" s="6">
        <v>83540</v>
      </c>
      <c r="D68" s="6">
        <v>72987.89576600437</v>
      </c>
      <c r="E68" s="6">
        <v>68033.13263333384</v>
      </c>
      <c r="F68" s="7">
        <f t="shared" si="6"/>
        <v>0.8736880029447495</v>
      </c>
      <c r="G68" s="7">
        <f t="shared" si="7"/>
        <v>0.8143779343228853</v>
      </c>
      <c r="H68" s="9">
        <f t="shared" si="8"/>
        <v>-0.059310068621864165</v>
      </c>
      <c r="J68"/>
      <c r="K68"/>
      <c r="L68"/>
    </row>
    <row r="69" spans="1:12" ht="15">
      <c r="A69" s="17">
        <v>10007166</v>
      </c>
      <c r="B69" s="17" t="s">
        <v>57</v>
      </c>
      <c r="C69" s="6">
        <v>85421</v>
      </c>
      <c r="D69" s="6">
        <v>82331.10598360575</v>
      </c>
      <c r="E69" s="6">
        <v>89727.36261056464</v>
      </c>
      <c r="F69" s="7">
        <f t="shared" si="6"/>
        <v>0.9638274661219812</v>
      </c>
      <c r="G69" s="7">
        <f t="shared" si="7"/>
        <v>1.0504133949563297</v>
      </c>
      <c r="H69" s="9">
        <f t="shared" si="8"/>
        <v>-0.014240861078310907</v>
      </c>
      <c r="J69"/>
      <c r="K69"/>
      <c r="L69"/>
    </row>
    <row r="70" spans="1:12" ht="15">
      <c r="A70" s="17">
        <v>10007833</v>
      </c>
      <c r="B70" s="17" t="s">
        <v>58</v>
      </c>
      <c r="C70" s="6">
        <v>40065</v>
      </c>
      <c r="D70" s="6">
        <v>25540.079262081355</v>
      </c>
      <c r="E70" s="6">
        <v>22530.294867872923</v>
      </c>
      <c r="F70" s="7">
        <f t="shared" si="6"/>
        <v>0.6374660991409299</v>
      </c>
      <c r="G70" s="7">
        <f t="shared" si="7"/>
        <v>0.5623435634062879</v>
      </c>
      <c r="H70" s="9">
        <f t="shared" si="8"/>
        <v>-0.075122535734642</v>
      </c>
      <c r="J70"/>
      <c r="K70"/>
      <c r="L70"/>
    </row>
    <row r="71" spans="1:12" ht="15">
      <c r="A71" s="17">
        <v>10007854</v>
      </c>
      <c r="B71" s="17" t="s">
        <v>158</v>
      </c>
      <c r="C71" s="6">
        <v>54913</v>
      </c>
      <c r="D71" s="6">
        <v>33570.528483132126</v>
      </c>
      <c r="E71" s="6">
        <v>24745.407507527612</v>
      </c>
      <c r="F71" s="7">
        <f t="shared" si="6"/>
        <v>0.6113402743090366</v>
      </c>
      <c r="G71" s="7">
        <f t="shared" si="7"/>
        <v>0.450629313778661</v>
      </c>
      <c r="H71" s="9">
        <f t="shared" si="8"/>
        <v>-0.1607109605303756</v>
      </c>
      <c r="J71"/>
      <c r="K71"/>
      <c r="L71"/>
    </row>
    <row r="72" spans="1:12" ht="15">
      <c r="A72" s="17">
        <v>10007793</v>
      </c>
      <c r="B72" s="17" t="s">
        <v>159</v>
      </c>
      <c r="C72" s="6">
        <v>119782.7</v>
      </c>
      <c r="D72" s="6">
        <v>102627.25109644565</v>
      </c>
      <c r="E72" s="6">
        <v>92417.30877800126</v>
      </c>
      <c r="F72" s="7">
        <f t="shared" si="6"/>
        <v>0.8567785756744977</v>
      </c>
      <c r="G72" s="7">
        <f t="shared" si="7"/>
        <v>0.7715413726523217</v>
      </c>
      <c r="H72" s="9">
        <f t="shared" si="8"/>
        <v>-0.08523720302217597</v>
      </c>
      <c r="J72"/>
      <c r="K72"/>
      <c r="L72"/>
    </row>
    <row r="73" spans="1:12" ht="15">
      <c r="A73" s="17">
        <v>10007849</v>
      </c>
      <c r="B73" s="17" t="s">
        <v>59</v>
      </c>
      <c r="C73" s="6">
        <v>31446</v>
      </c>
      <c r="D73" s="6">
        <v>20564.360165853584</v>
      </c>
      <c r="E73" s="6">
        <v>20592.893643428008</v>
      </c>
      <c r="F73" s="7">
        <f t="shared" si="6"/>
        <v>0.6539579013500472</v>
      </c>
      <c r="G73" s="7">
        <f t="shared" si="7"/>
        <v>0.6548652815438532</v>
      </c>
      <c r="H73" s="9">
        <f t="shared" si="8"/>
        <v>0.0009073801938059844</v>
      </c>
      <c r="J73"/>
      <c r="K73"/>
      <c r="L73"/>
    </row>
    <row r="74" spans="1:12" ht="15">
      <c r="A74" s="17">
        <v>10002681</v>
      </c>
      <c r="B74" s="17" t="s">
        <v>60</v>
      </c>
      <c r="C74" s="6">
        <v>29003</v>
      </c>
      <c r="D74" s="6">
        <v>14555.061167389782</v>
      </c>
      <c r="E74" s="6">
        <v>16558.535701258857</v>
      </c>
      <c r="F74" s="7">
        <f t="shared" si="6"/>
        <v>0.501846745763879</v>
      </c>
      <c r="G74" s="7">
        <f t="shared" si="7"/>
        <v>0.5709249284990814</v>
      </c>
      <c r="H74" s="9">
        <f t="shared" si="8"/>
        <v>0.06907818273520239</v>
      </c>
      <c r="J74"/>
      <c r="K74"/>
      <c r="L74"/>
    </row>
    <row r="75" spans="1:12" ht="15">
      <c r="A75" s="17">
        <v>10005337</v>
      </c>
      <c r="B75" s="17" t="s">
        <v>61</v>
      </c>
      <c r="C75" s="6">
        <v>17881</v>
      </c>
      <c r="D75" s="6">
        <v>17756.885746909735</v>
      </c>
      <c r="E75" s="6">
        <v>17854.965573293826</v>
      </c>
      <c r="F75" s="7">
        <f t="shared" si="6"/>
        <v>0.9930588751697184</v>
      </c>
      <c r="G75" s="7">
        <f t="shared" si="7"/>
        <v>0.998544017297345</v>
      </c>
      <c r="H75" s="9">
        <f t="shared" si="8"/>
        <v>0.00548514212762663</v>
      </c>
      <c r="J75"/>
      <c r="K75"/>
      <c r="L75"/>
    </row>
    <row r="76" spans="1:12" ht="15">
      <c r="A76" s="17">
        <v>10005500</v>
      </c>
      <c r="B76" s="17" t="s">
        <v>62</v>
      </c>
      <c r="C76" s="6">
        <v>79754.6</v>
      </c>
      <c r="D76" s="6">
        <v>59987.1932321548</v>
      </c>
      <c r="E76" s="6">
        <v>64511.43552753981</v>
      </c>
      <c r="F76" s="7">
        <f t="shared" si="6"/>
        <v>0.7521471267131274</v>
      </c>
      <c r="G76" s="7">
        <f t="shared" si="7"/>
        <v>0.808874165597217</v>
      </c>
      <c r="H76" s="9">
        <f t="shared" si="8"/>
        <v>0.05672703888408959</v>
      </c>
      <c r="J76"/>
      <c r="K76"/>
      <c r="L76"/>
    </row>
    <row r="77" spans="1:12" ht="15">
      <c r="A77" s="17">
        <v>10007800</v>
      </c>
      <c r="B77" s="17" t="s">
        <v>63</v>
      </c>
      <c r="C77" s="6">
        <v>74453.14</v>
      </c>
      <c r="D77" s="6">
        <v>61715.27753237396</v>
      </c>
      <c r="E77" s="6">
        <v>69386.06801255594</v>
      </c>
      <c r="F77" s="7">
        <f t="shared" si="6"/>
        <v>0.8289143685863882</v>
      </c>
      <c r="G77" s="7">
        <f t="shared" si="7"/>
        <v>0.9319428033868813</v>
      </c>
      <c r="H77" s="9">
        <f t="shared" si="8"/>
        <v>0.10302843480049306</v>
      </c>
      <c r="J77"/>
      <c r="K77"/>
      <c r="L77"/>
    </row>
    <row r="78" spans="1:12" ht="15">
      <c r="A78" s="17">
        <v>10007762</v>
      </c>
      <c r="B78" s="17" t="s">
        <v>64</v>
      </c>
      <c r="C78" s="6">
        <v>66636.2</v>
      </c>
      <c r="D78" s="6">
        <v>65440.82770714622</v>
      </c>
      <c r="E78" s="6">
        <v>58406.267419221134</v>
      </c>
      <c r="F78" s="7">
        <f t="shared" si="6"/>
        <v>0.9820612175836291</v>
      </c>
      <c r="G78" s="7">
        <f t="shared" si="7"/>
        <v>0.8764945693064902</v>
      </c>
      <c r="H78" s="9">
        <f t="shared" si="8"/>
        <v>-0.10556664827713891</v>
      </c>
      <c r="J78"/>
      <c r="K78"/>
      <c r="L78"/>
    </row>
    <row r="79" spans="1:12" ht="15">
      <c r="A79" s="17">
        <v>10007772</v>
      </c>
      <c r="B79" s="17" t="s">
        <v>65</v>
      </c>
      <c r="C79" s="6">
        <v>54026</v>
      </c>
      <c r="D79" s="6">
        <v>63572.259887551576</v>
      </c>
      <c r="E79" s="6">
        <v>69143.11662148271</v>
      </c>
      <c r="F79" s="7">
        <f t="shared" si="6"/>
        <v>1.1766975139294336</v>
      </c>
      <c r="G79" s="7">
        <f t="shared" si="7"/>
        <v>1.279811879863079</v>
      </c>
      <c r="H79" s="9">
        <f t="shared" si="8"/>
        <v>-0.10311436593364554</v>
      </c>
      <c r="J79"/>
      <c r="K79"/>
      <c r="L79"/>
    </row>
    <row r="80" spans="1:12" ht="15">
      <c r="A80" s="17">
        <v>10007759</v>
      </c>
      <c r="B80" s="17" t="s">
        <v>66</v>
      </c>
      <c r="C80" s="6">
        <v>79130.7</v>
      </c>
      <c r="D80" s="6">
        <v>69420.72464246265</v>
      </c>
      <c r="E80" s="6">
        <v>72528.12335109648</v>
      </c>
      <c r="F80" s="7">
        <f t="shared" si="6"/>
        <v>0.8772919314812412</v>
      </c>
      <c r="G80" s="7">
        <f t="shared" si="7"/>
        <v>0.9165611242045942</v>
      </c>
      <c r="H80" s="9">
        <f t="shared" si="8"/>
        <v>0.03926919272335305</v>
      </c>
      <c r="J80"/>
      <c r="K80"/>
      <c r="L80"/>
    </row>
    <row r="81" spans="1:12" ht="15">
      <c r="A81" s="17">
        <v>10007850</v>
      </c>
      <c r="B81" s="17" t="s">
        <v>67</v>
      </c>
      <c r="C81" s="6">
        <v>113267</v>
      </c>
      <c r="D81" s="6">
        <v>121528.81468067334</v>
      </c>
      <c r="E81" s="6">
        <v>131229.9638529377</v>
      </c>
      <c r="F81" s="7">
        <f t="shared" si="6"/>
        <v>1.0729410568009512</v>
      </c>
      <c r="G81" s="7">
        <f t="shared" si="7"/>
        <v>1.1585895614162793</v>
      </c>
      <c r="H81" s="9">
        <f t="shared" si="8"/>
        <v>-0.08564850461532814</v>
      </c>
      <c r="J81"/>
      <c r="K81"/>
      <c r="L81"/>
    </row>
    <row r="82" spans="1:12" ht="15">
      <c r="A82" s="17">
        <v>10006840</v>
      </c>
      <c r="B82" s="17" t="s">
        <v>68</v>
      </c>
      <c r="C82" s="6">
        <v>263029.7</v>
      </c>
      <c r="D82" s="6">
        <v>242368.09220386346</v>
      </c>
      <c r="E82" s="6">
        <v>247946.13223156735</v>
      </c>
      <c r="F82" s="7">
        <f t="shared" si="6"/>
        <v>0.9214476243704169</v>
      </c>
      <c r="G82" s="7">
        <f t="shared" si="7"/>
        <v>0.9426545071965916</v>
      </c>
      <c r="H82" s="9">
        <f t="shared" si="8"/>
        <v>0.021206882826174667</v>
      </c>
      <c r="J82"/>
      <c r="K82"/>
      <c r="L82"/>
    </row>
    <row r="83" spans="1:12" ht="15">
      <c r="A83" s="17">
        <v>10007785</v>
      </c>
      <c r="B83" s="17" t="s">
        <v>69</v>
      </c>
      <c r="C83" s="6">
        <v>78061.09</v>
      </c>
      <c r="D83" s="6">
        <v>84880.299379247</v>
      </c>
      <c r="E83" s="6">
        <v>101060.94177584421</v>
      </c>
      <c r="F83" s="7">
        <f t="shared" si="6"/>
        <v>1.0873573425537228</v>
      </c>
      <c r="G83" s="7">
        <f t="shared" si="7"/>
        <v>1.294639131683201</v>
      </c>
      <c r="H83" s="9">
        <f t="shared" si="8"/>
        <v>-0.20728178912947826</v>
      </c>
      <c r="J83"/>
      <c r="K83"/>
      <c r="L83"/>
    </row>
    <row r="84" spans="1:12" ht="15">
      <c r="A84" s="17">
        <v>10007786</v>
      </c>
      <c r="B84" s="17" t="s">
        <v>70</v>
      </c>
      <c r="C84" s="6">
        <v>240947.3</v>
      </c>
      <c r="D84" s="6">
        <v>216465.76285705224</v>
      </c>
      <c r="E84" s="6">
        <v>218637.98161753672</v>
      </c>
      <c r="F84" s="7">
        <f t="shared" si="6"/>
        <v>0.8983946400605122</v>
      </c>
      <c r="G84" s="7">
        <f t="shared" si="7"/>
        <v>0.9074099673145818</v>
      </c>
      <c r="H84" s="9">
        <f t="shared" si="8"/>
        <v>0.009015327254069616</v>
      </c>
      <c r="J84"/>
      <c r="K84"/>
      <c r="L84"/>
    </row>
    <row r="85" spans="1:12" ht="15">
      <c r="A85" s="17">
        <v>10000961</v>
      </c>
      <c r="B85" s="17" t="s">
        <v>160</v>
      </c>
      <c r="C85" s="6">
        <v>85513.49</v>
      </c>
      <c r="D85" s="6">
        <v>97620.79494264394</v>
      </c>
      <c r="E85" s="6">
        <v>92866.06972150537</v>
      </c>
      <c r="F85" s="7">
        <f t="shared" si="6"/>
        <v>1.141583567021343</v>
      </c>
      <c r="G85" s="7">
        <f t="shared" si="7"/>
        <v>1.085981518489134</v>
      </c>
      <c r="H85" s="9">
        <f t="shared" si="8"/>
        <v>0.05560204853220907</v>
      </c>
      <c r="J85"/>
      <c r="K85"/>
      <c r="L85"/>
    </row>
    <row r="86" spans="1:12" ht="15">
      <c r="A86" s="17">
        <v>10007788</v>
      </c>
      <c r="B86" s="17" t="s">
        <v>71</v>
      </c>
      <c r="C86" s="6">
        <v>414853</v>
      </c>
      <c r="D86" s="6">
        <v>421148.71978615806</v>
      </c>
      <c r="E86" s="6">
        <v>459147.4924191179</v>
      </c>
      <c r="F86" s="7">
        <f t="shared" si="6"/>
        <v>1.0151757846421698</v>
      </c>
      <c r="G86" s="7">
        <f t="shared" si="7"/>
        <v>1.1067715369519273</v>
      </c>
      <c r="H86" s="9">
        <f t="shared" si="8"/>
        <v>-0.09159575230975747</v>
      </c>
      <c r="J86"/>
      <c r="K86"/>
      <c r="L86"/>
    </row>
    <row r="87" spans="1:12" ht="15">
      <c r="A87" s="17">
        <v>10001478</v>
      </c>
      <c r="B87" s="17" t="s">
        <v>161</v>
      </c>
      <c r="C87" s="6">
        <v>55898.16</v>
      </c>
      <c r="D87" s="6">
        <v>70856.5367093998</v>
      </c>
      <c r="E87" s="6">
        <v>62563.412473368495</v>
      </c>
      <c r="F87" s="7">
        <f t="shared" si="6"/>
        <v>1.267600520471511</v>
      </c>
      <c r="G87" s="7">
        <f t="shared" si="7"/>
        <v>1.1192392106174602</v>
      </c>
      <c r="H87" s="9">
        <f t="shared" si="8"/>
        <v>0.14836130985405083</v>
      </c>
      <c r="J87"/>
      <c r="K87"/>
      <c r="L87"/>
    </row>
    <row r="88" spans="1:12" ht="15">
      <c r="A88" s="17">
        <v>10007143</v>
      </c>
      <c r="B88" s="17" t="s">
        <v>72</v>
      </c>
      <c r="C88" s="6">
        <v>129246.5</v>
      </c>
      <c r="D88" s="6">
        <v>157589.69489396756</v>
      </c>
      <c r="E88" s="6">
        <v>157424.6164993039</v>
      </c>
      <c r="F88" s="7">
        <f t="shared" si="6"/>
        <v>1.2192956474176675</v>
      </c>
      <c r="G88" s="7">
        <f t="shared" si="7"/>
        <v>1.2180184105511862</v>
      </c>
      <c r="H88" s="9">
        <f t="shared" si="8"/>
        <v>0.0012772368664812905</v>
      </c>
      <c r="J88"/>
      <c r="K88"/>
      <c r="L88"/>
    </row>
    <row r="89" spans="1:12" ht="15">
      <c r="A89" s="17">
        <v>10007789</v>
      </c>
      <c r="B89" s="17" t="s">
        <v>73</v>
      </c>
      <c r="C89" s="6">
        <v>101599.1</v>
      </c>
      <c r="D89" s="6">
        <v>123134.83390936477</v>
      </c>
      <c r="E89" s="6">
        <v>109221.86406678794</v>
      </c>
      <c r="F89" s="7">
        <f aca="true" t="shared" si="9" ref="F89:F119">IF(AND(ISNUMBER($E89),ISNUMBER($D89)),D89/$C89,"n/a")</f>
        <v>1.211967762601881</v>
      </c>
      <c r="G89" s="7">
        <f aca="true" t="shared" si="10" ref="G89:G119">IF(AND(ISNUMBER($E89),ISNUMBER($D89)),E89/$C89,"n/a")</f>
        <v>1.0750278699987297</v>
      </c>
      <c r="H89" s="9">
        <f aca="true" t="shared" si="11" ref="H89:H119">IF(AND(ISNUMBER(F89),ISNUMBER(G89)),ABS(F89-1)-ABS(G89-1),"n/a")</f>
        <v>0.13693989260315131</v>
      </c>
      <c r="J89"/>
      <c r="K89"/>
      <c r="L89"/>
    </row>
    <row r="90" spans="1:12" ht="15">
      <c r="A90" s="17">
        <v>10007791</v>
      </c>
      <c r="B90" s="17" t="s">
        <v>74</v>
      </c>
      <c r="C90" s="6">
        <v>104870.4</v>
      </c>
      <c r="D90" s="6">
        <v>74974.16722957412</v>
      </c>
      <c r="E90" s="6">
        <v>55942.71877760733</v>
      </c>
      <c r="F90" s="7">
        <f t="shared" si="9"/>
        <v>0.7149221060430219</v>
      </c>
      <c r="G90" s="7">
        <f t="shared" si="10"/>
        <v>0.5334462229342821</v>
      </c>
      <c r="H90" s="9">
        <f t="shared" si="11"/>
        <v>-0.18147588310873974</v>
      </c>
      <c r="J90"/>
      <c r="K90"/>
      <c r="L90"/>
    </row>
    <row r="91" spans="1:12" ht="15">
      <c r="A91" s="17">
        <v>10007792</v>
      </c>
      <c r="B91" s="17" t="s">
        <v>75</v>
      </c>
      <c r="C91" s="6">
        <v>134998.6</v>
      </c>
      <c r="D91" s="6">
        <v>146395.48311816555</v>
      </c>
      <c r="E91" s="6">
        <v>148433.7727784217</v>
      </c>
      <c r="F91" s="7">
        <f t="shared" si="9"/>
        <v>1.0844222319206684</v>
      </c>
      <c r="G91" s="7">
        <f t="shared" si="10"/>
        <v>1.0995208304265502</v>
      </c>
      <c r="H91" s="9">
        <f t="shared" si="11"/>
        <v>-0.0150985985058818</v>
      </c>
      <c r="J91"/>
      <c r="K91"/>
      <c r="L91"/>
    </row>
    <row r="92" spans="1:12" ht="15">
      <c r="A92" s="17">
        <v>10007149</v>
      </c>
      <c r="B92" s="17" t="s">
        <v>76</v>
      </c>
      <c r="C92" s="6">
        <v>104078</v>
      </c>
      <c r="D92" s="6">
        <v>95140.31048038344</v>
      </c>
      <c r="E92" s="6">
        <v>107065.90347691556</v>
      </c>
      <c r="F92" s="7">
        <f t="shared" si="9"/>
        <v>0.9141250838830823</v>
      </c>
      <c r="G92" s="7">
        <f t="shared" si="10"/>
        <v>1.0287083098917693</v>
      </c>
      <c r="H92" s="9">
        <f t="shared" si="11"/>
        <v>0.05716660622514835</v>
      </c>
      <c r="J92"/>
      <c r="K92"/>
      <c r="L92"/>
    </row>
    <row r="93" spans="1:12" ht="15">
      <c r="A93" s="17">
        <v>10007767</v>
      </c>
      <c r="B93" s="17" t="s">
        <v>77</v>
      </c>
      <c r="C93" s="6">
        <v>65943</v>
      </c>
      <c r="D93" s="6">
        <v>61081.12482512924</v>
      </c>
      <c r="E93" s="6">
        <v>59829.40637810398</v>
      </c>
      <c r="F93" s="7">
        <f t="shared" si="9"/>
        <v>0.9262715500527614</v>
      </c>
      <c r="G93" s="7">
        <f t="shared" si="10"/>
        <v>0.907289725643419</v>
      </c>
      <c r="H93" s="9">
        <f t="shared" si="11"/>
        <v>-0.018981824409342374</v>
      </c>
      <c r="J93"/>
      <c r="K93"/>
      <c r="L93"/>
    </row>
    <row r="94" spans="1:12" ht="15">
      <c r="A94" s="17">
        <v>10007150</v>
      </c>
      <c r="B94" s="17" t="s">
        <v>78</v>
      </c>
      <c r="C94" s="6">
        <v>101564.2</v>
      </c>
      <c r="D94" s="6">
        <v>110875.66413280029</v>
      </c>
      <c r="E94" s="6">
        <v>112932.63427153954</v>
      </c>
      <c r="F94" s="7">
        <f t="shared" si="9"/>
        <v>1.0916805737927369</v>
      </c>
      <c r="G94" s="7">
        <f t="shared" si="10"/>
        <v>1.1119334792332294</v>
      </c>
      <c r="H94" s="9">
        <f t="shared" si="11"/>
        <v>-0.02025290544049252</v>
      </c>
      <c r="J94"/>
      <c r="K94"/>
      <c r="L94"/>
    </row>
    <row r="95" spans="1:12" ht="15">
      <c r="A95" s="17">
        <v>10007768</v>
      </c>
      <c r="B95" s="17" t="s">
        <v>79</v>
      </c>
      <c r="C95" s="6">
        <v>100166.3</v>
      </c>
      <c r="D95" s="6">
        <v>105122.08366525246</v>
      </c>
      <c r="E95" s="6">
        <v>97894.79227110333</v>
      </c>
      <c r="F95" s="7">
        <f t="shared" si="9"/>
        <v>1.0494755587982432</v>
      </c>
      <c r="G95" s="7">
        <f t="shared" si="10"/>
        <v>0.9773226351687476</v>
      </c>
      <c r="H95" s="9">
        <f t="shared" si="11"/>
        <v>0.02679819396699079</v>
      </c>
      <c r="J95"/>
      <c r="K95"/>
      <c r="L95"/>
    </row>
    <row r="96" spans="1:12" ht="15">
      <c r="A96" s="17">
        <v>10007795</v>
      </c>
      <c r="B96" s="17" t="s">
        <v>80</v>
      </c>
      <c r="C96" s="6">
        <v>277473</v>
      </c>
      <c r="D96" s="6">
        <v>297291.13157244085</v>
      </c>
      <c r="E96" s="6">
        <v>311432.2943664419</v>
      </c>
      <c r="F96" s="7">
        <f t="shared" si="9"/>
        <v>1.071423639678242</v>
      </c>
      <c r="G96" s="7">
        <f t="shared" si="10"/>
        <v>1.1223877435514154</v>
      </c>
      <c r="H96" s="9">
        <f t="shared" si="11"/>
        <v>-0.050964103873173405</v>
      </c>
      <c r="J96"/>
      <c r="K96"/>
      <c r="L96"/>
    </row>
    <row r="97" spans="1:12" ht="15">
      <c r="A97" s="17">
        <v>10007796</v>
      </c>
      <c r="B97" s="17" t="s">
        <v>81</v>
      </c>
      <c r="C97" s="6">
        <v>131156.9</v>
      </c>
      <c r="D97" s="6">
        <v>138798.75218710184</v>
      </c>
      <c r="E97" s="6">
        <v>144109.52708627016</v>
      </c>
      <c r="F97" s="7">
        <f t="shared" si="9"/>
        <v>1.0582649649930873</v>
      </c>
      <c r="G97" s="7">
        <f t="shared" si="10"/>
        <v>1.0987567340053797</v>
      </c>
      <c r="H97" s="9">
        <f t="shared" si="11"/>
        <v>-0.040491769012292345</v>
      </c>
      <c r="J97"/>
      <c r="K97"/>
      <c r="L97"/>
    </row>
    <row r="98" spans="1:12" ht="15">
      <c r="A98" s="17">
        <v>10006842</v>
      </c>
      <c r="B98" s="17" t="s">
        <v>82</v>
      </c>
      <c r="C98" s="6">
        <v>188381.5</v>
      </c>
      <c r="D98" s="6">
        <v>206667.13097007995</v>
      </c>
      <c r="E98" s="6">
        <v>200285.58437147064</v>
      </c>
      <c r="F98" s="7">
        <f t="shared" si="9"/>
        <v>1.0970670207535238</v>
      </c>
      <c r="G98" s="7">
        <f t="shared" si="10"/>
        <v>1.063191366304391</v>
      </c>
      <c r="H98" s="9">
        <f t="shared" si="11"/>
        <v>0.033875654449132764</v>
      </c>
      <c r="J98"/>
      <c r="K98"/>
      <c r="L98"/>
    </row>
    <row r="99" spans="1:12" ht="15">
      <c r="A99" s="17">
        <v>10007760</v>
      </c>
      <c r="B99" s="17" t="s">
        <v>83</v>
      </c>
      <c r="C99" s="6">
        <v>29371.1</v>
      </c>
      <c r="D99" s="6">
        <v>36552.07821553088</v>
      </c>
      <c r="E99" s="6">
        <v>34993.71302814145</v>
      </c>
      <c r="F99" s="7">
        <f t="shared" si="9"/>
        <v>1.2444912929897376</v>
      </c>
      <c r="G99" s="7">
        <f t="shared" si="10"/>
        <v>1.191433518940096</v>
      </c>
      <c r="H99" s="9">
        <f t="shared" si="11"/>
        <v>0.053057774049641626</v>
      </c>
      <c r="J99"/>
      <c r="K99"/>
      <c r="L99"/>
    </row>
    <row r="100" spans="1:12" ht="15">
      <c r="A100" s="17">
        <v>10002718</v>
      </c>
      <c r="B100" s="17" t="s">
        <v>84</v>
      </c>
      <c r="C100" s="6">
        <v>40128.58</v>
      </c>
      <c r="D100" s="6">
        <v>39377.34294415654</v>
      </c>
      <c r="E100" s="6">
        <v>41484.89037051314</v>
      </c>
      <c r="F100" s="7">
        <f t="shared" si="9"/>
        <v>0.981279251450127</v>
      </c>
      <c r="G100" s="7">
        <f t="shared" si="10"/>
        <v>1.033799112017249</v>
      </c>
      <c r="H100" s="9">
        <f t="shared" si="11"/>
        <v>-0.0150783634673759</v>
      </c>
      <c r="J100"/>
      <c r="K100"/>
      <c r="L100"/>
    </row>
    <row r="101" spans="1:12" ht="15">
      <c r="A101" s="17">
        <v>10003270</v>
      </c>
      <c r="B101" s="17" t="s">
        <v>85</v>
      </c>
      <c r="C101" s="6">
        <v>297292</v>
      </c>
      <c r="D101" s="6">
        <v>317718.2830175917</v>
      </c>
      <c r="E101" s="6">
        <v>294750.9221916357</v>
      </c>
      <c r="F101" s="7">
        <f t="shared" si="9"/>
        <v>1.068707812580196</v>
      </c>
      <c r="G101" s="7">
        <f t="shared" si="10"/>
        <v>0.9914525859815794</v>
      </c>
      <c r="H101" s="9">
        <f t="shared" si="11"/>
        <v>0.06016039856177546</v>
      </c>
      <c r="J101"/>
      <c r="K101"/>
      <c r="L101"/>
    </row>
    <row r="102" spans="1:12" ht="15">
      <c r="A102" s="17">
        <v>10007766</v>
      </c>
      <c r="B102" s="17" t="s">
        <v>86</v>
      </c>
      <c r="C102" s="6">
        <v>26443</v>
      </c>
      <c r="D102" s="6">
        <v>21274.336949024444</v>
      </c>
      <c r="E102" s="6">
        <v>21465.344050373675</v>
      </c>
      <c r="F102" s="7">
        <f t="shared" si="9"/>
        <v>0.8045356785926122</v>
      </c>
      <c r="G102" s="7">
        <f t="shared" si="10"/>
        <v>0.8117590307595082</v>
      </c>
      <c r="H102" s="9">
        <f t="shared" si="11"/>
        <v>0.007223352166895958</v>
      </c>
      <c r="J102"/>
      <c r="K102"/>
      <c r="L102"/>
    </row>
    <row r="103" spans="1:12" ht="15">
      <c r="A103" s="17">
        <v>10003645</v>
      </c>
      <c r="B103" s="17" t="s">
        <v>87</v>
      </c>
      <c r="C103" s="6">
        <v>184787</v>
      </c>
      <c r="D103" s="6">
        <v>190230.19178090038</v>
      </c>
      <c r="E103" s="6">
        <v>180649.64014016802</v>
      </c>
      <c r="F103" s="7">
        <f t="shared" si="9"/>
        <v>1.0294565731404286</v>
      </c>
      <c r="G103" s="7">
        <f t="shared" si="10"/>
        <v>0.9776101140240819</v>
      </c>
      <c r="H103" s="9">
        <f t="shared" si="11"/>
        <v>0.007066687164510532</v>
      </c>
      <c r="J103"/>
      <c r="K103"/>
      <c r="L103"/>
    </row>
    <row r="104" spans="1:12" ht="15">
      <c r="A104" s="17">
        <v>10007769</v>
      </c>
      <c r="B104" s="17" t="s">
        <v>88</v>
      </c>
      <c r="C104" s="6">
        <v>19894</v>
      </c>
      <c r="D104" s="6" t="s">
        <v>136</v>
      </c>
      <c r="E104" s="6" t="s">
        <v>136</v>
      </c>
      <c r="F104" s="7" t="str">
        <f t="shared" si="9"/>
        <v>n/a</v>
      </c>
      <c r="G104" s="7" t="str">
        <f t="shared" si="10"/>
        <v>n/a</v>
      </c>
      <c r="H104" s="9" t="str">
        <f t="shared" si="11"/>
        <v>n/a</v>
      </c>
      <c r="J104"/>
      <c r="K104"/>
      <c r="L104"/>
    </row>
    <row r="105" spans="1:12" ht="15">
      <c r="A105" s="17">
        <v>10004063</v>
      </c>
      <c r="B105" s="17" t="s">
        <v>89</v>
      </c>
      <c r="C105" s="6">
        <v>74178.01</v>
      </c>
      <c r="D105" s="6">
        <v>85504.38152773245</v>
      </c>
      <c r="E105" s="6">
        <v>76790.98737423448</v>
      </c>
      <c r="F105" s="7">
        <f t="shared" si="9"/>
        <v>1.15269176845985</v>
      </c>
      <c r="G105" s="7">
        <f t="shared" si="10"/>
        <v>1.035225768044121</v>
      </c>
      <c r="H105" s="9">
        <f t="shared" si="11"/>
        <v>0.11746600041572908</v>
      </c>
      <c r="J105"/>
      <c r="K105"/>
      <c r="L105"/>
    </row>
    <row r="106" spans="1:12" ht="15">
      <c r="A106" s="17">
        <v>10007771</v>
      </c>
      <c r="B106" s="17" t="s">
        <v>90</v>
      </c>
      <c r="C106" s="6">
        <v>14755</v>
      </c>
      <c r="D106" s="6" t="s">
        <v>136</v>
      </c>
      <c r="E106" s="6" t="s">
        <v>136</v>
      </c>
      <c r="F106" s="7" t="str">
        <f t="shared" si="9"/>
        <v>n/a</v>
      </c>
      <c r="G106" s="7" t="str">
        <f t="shared" si="10"/>
        <v>n/a</v>
      </c>
      <c r="H106" s="9" t="str">
        <f t="shared" si="11"/>
        <v>n/a</v>
      </c>
      <c r="J106"/>
      <c r="K106"/>
      <c r="L106"/>
    </row>
    <row r="107" spans="1:12" ht="15">
      <c r="A107" s="17">
        <v>10007775</v>
      </c>
      <c r="B107" s="17" t="s">
        <v>162</v>
      </c>
      <c r="C107" s="6">
        <v>117014</v>
      </c>
      <c r="D107" s="6">
        <v>113272.27474804185</v>
      </c>
      <c r="E107" s="6">
        <v>91546.25918727525</v>
      </c>
      <c r="F107" s="7">
        <f t="shared" si="9"/>
        <v>0.9680232685665121</v>
      </c>
      <c r="G107" s="7">
        <f t="shared" si="10"/>
        <v>0.7823530448260486</v>
      </c>
      <c r="H107" s="9">
        <f t="shared" si="11"/>
        <v>-0.1856702237404635</v>
      </c>
      <c r="J107"/>
      <c r="K107"/>
      <c r="L107"/>
    </row>
    <row r="108" spans="1:12" ht="15">
      <c r="A108" s="17">
        <v>10005553</v>
      </c>
      <c r="B108" s="17" t="s">
        <v>91</v>
      </c>
      <c r="C108" s="6">
        <v>56771.18</v>
      </c>
      <c r="D108" s="6">
        <v>72810.88795909031</v>
      </c>
      <c r="E108" s="6">
        <v>78609.15037255191</v>
      </c>
      <c r="F108" s="7">
        <f t="shared" si="9"/>
        <v>1.282532580071267</v>
      </c>
      <c r="G108" s="7">
        <f t="shared" si="10"/>
        <v>1.3846664869842746</v>
      </c>
      <c r="H108" s="9">
        <f t="shared" si="11"/>
        <v>-0.10213390691300761</v>
      </c>
      <c r="J108"/>
      <c r="K108"/>
      <c r="L108"/>
    </row>
    <row r="109" spans="1:12" ht="15">
      <c r="A109" s="17">
        <v>10007779</v>
      </c>
      <c r="B109" s="17" t="s">
        <v>92</v>
      </c>
      <c r="C109" s="6">
        <v>32257</v>
      </c>
      <c r="D109" s="6">
        <v>21769.428967643173</v>
      </c>
      <c r="E109" s="6">
        <v>19402.505385756667</v>
      </c>
      <c r="F109" s="7">
        <f t="shared" si="9"/>
        <v>0.6748745688577107</v>
      </c>
      <c r="G109" s="7">
        <f t="shared" si="10"/>
        <v>0.6014975163764971</v>
      </c>
      <c r="H109" s="9">
        <f t="shared" si="11"/>
        <v>-0.07337705248121362</v>
      </c>
      <c r="J109"/>
      <c r="K109"/>
      <c r="L109"/>
    </row>
    <row r="110" spans="1:12" ht="15">
      <c r="A110" s="17">
        <v>10007782</v>
      </c>
      <c r="B110" s="17" t="s">
        <v>93</v>
      </c>
      <c r="C110" s="6">
        <v>31868.2</v>
      </c>
      <c r="D110" s="6">
        <v>26838.769929970324</v>
      </c>
      <c r="E110" s="6">
        <v>26108.514750660597</v>
      </c>
      <c r="F110" s="7">
        <f t="shared" si="9"/>
        <v>0.8421802903825859</v>
      </c>
      <c r="G110" s="7">
        <f t="shared" si="10"/>
        <v>0.8192654354704877</v>
      </c>
      <c r="H110" s="9">
        <f t="shared" si="11"/>
        <v>-0.022914854912098215</v>
      </c>
      <c r="J110"/>
      <c r="K110"/>
      <c r="L110"/>
    </row>
    <row r="111" spans="1:12" ht="15">
      <c r="A111" s="17">
        <v>10007780</v>
      </c>
      <c r="B111" s="17" t="s">
        <v>94</v>
      </c>
      <c r="C111" s="6">
        <v>32472.5</v>
      </c>
      <c r="D111" s="6">
        <v>26625.639702152752</v>
      </c>
      <c r="E111" s="6">
        <v>22409.128236611814</v>
      </c>
      <c r="F111" s="7">
        <f t="shared" si="9"/>
        <v>0.8199442513558474</v>
      </c>
      <c r="G111" s="7">
        <f t="shared" si="10"/>
        <v>0.6900955650661887</v>
      </c>
      <c r="H111" s="9">
        <f t="shared" si="11"/>
        <v>-0.12984868628965862</v>
      </c>
      <c r="J111"/>
      <c r="K111"/>
      <c r="L111"/>
    </row>
    <row r="112" spans="1:12" ht="15">
      <c r="A112" s="17">
        <v>10007784</v>
      </c>
      <c r="B112" s="17" t="s">
        <v>95</v>
      </c>
      <c r="C112" s="6">
        <v>275908</v>
      </c>
      <c r="D112" s="6" t="s">
        <v>136</v>
      </c>
      <c r="E112" s="6" t="s">
        <v>136</v>
      </c>
      <c r="F112" s="7" t="str">
        <f t="shared" si="9"/>
        <v>n/a</v>
      </c>
      <c r="G112" s="7" t="str">
        <f t="shared" si="10"/>
        <v>n/a</v>
      </c>
      <c r="H112" s="9" t="str">
        <f t="shared" si="11"/>
        <v>n/a</v>
      </c>
      <c r="J112"/>
      <c r="K112"/>
      <c r="L112"/>
    </row>
    <row r="113" spans="1:12" ht="15">
      <c r="A113" s="17">
        <v>10007797</v>
      </c>
      <c r="B113" s="17" t="s">
        <v>96</v>
      </c>
      <c r="C113" s="6">
        <v>46741</v>
      </c>
      <c r="D113" s="6" t="s">
        <v>136</v>
      </c>
      <c r="E113" s="6" t="s">
        <v>136</v>
      </c>
      <c r="F113" s="7" t="str">
        <f t="shared" si="9"/>
        <v>n/a</v>
      </c>
      <c r="G113" s="7" t="str">
        <f t="shared" si="10"/>
        <v>n/a</v>
      </c>
      <c r="H113" s="9" t="str">
        <f t="shared" si="11"/>
        <v>n/a</v>
      </c>
      <c r="J113"/>
      <c r="K113"/>
      <c r="L113"/>
    </row>
    <row r="114" spans="1:12" ht="15">
      <c r="A114" s="17">
        <v>10004113</v>
      </c>
      <c r="B114" s="17" t="s">
        <v>97</v>
      </c>
      <c r="C114" s="6">
        <v>153961.6</v>
      </c>
      <c r="D114" s="6" t="s">
        <v>136</v>
      </c>
      <c r="E114" s="6" t="s">
        <v>136</v>
      </c>
      <c r="F114" s="7" t="str">
        <f t="shared" si="9"/>
        <v>n/a</v>
      </c>
      <c r="G114" s="7" t="str">
        <f t="shared" si="10"/>
        <v>n/a</v>
      </c>
      <c r="H114" s="9" t="str">
        <f t="shared" si="11"/>
        <v>n/a</v>
      </c>
      <c r="J114"/>
      <c r="K114"/>
      <c r="L114"/>
    </row>
    <row r="115" spans="1:12" ht="15">
      <c r="A115" s="17">
        <v>10007799</v>
      </c>
      <c r="B115" s="17" t="s">
        <v>98</v>
      </c>
      <c r="C115" s="6">
        <v>211344</v>
      </c>
      <c r="D115" s="6">
        <v>200230.96310924678</v>
      </c>
      <c r="E115" s="6">
        <v>185831.03111808898</v>
      </c>
      <c r="F115" s="7">
        <f t="shared" si="9"/>
        <v>0.9474173059526023</v>
      </c>
      <c r="G115" s="7">
        <f t="shared" si="10"/>
        <v>0.8792822654917527</v>
      </c>
      <c r="H115" s="9">
        <f t="shared" si="11"/>
        <v>-0.06813504046084962</v>
      </c>
      <c r="J115"/>
      <c r="K115"/>
      <c r="L115"/>
    </row>
    <row r="116" spans="1:12" ht="15">
      <c r="A116" s="17">
        <v>10007154</v>
      </c>
      <c r="B116" s="17" t="s">
        <v>99</v>
      </c>
      <c r="C116" s="6">
        <v>342921.1</v>
      </c>
      <c r="D116" s="6">
        <v>263129.1525573129</v>
      </c>
      <c r="E116" s="6">
        <v>274440.75020588294</v>
      </c>
      <c r="F116" s="7">
        <f t="shared" si="9"/>
        <v>0.7673168917203197</v>
      </c>
      <c r="G116" s="7">
        <f t="shared" si="10"/>
        <v>0.8003028982640117</v>
      </c>
      <c r="H116" s="9">
        <f t="shared" si="11"/>
        <v>0.03298600654369199</v>
      </c>
      <c r="J116"/>
      <c r="K116"/>
      <c r="L116"/>
    </row>
    <row r="117" spans="1:12" ht="15">
      <c r="A117" s="17">
        <v>10007774</v>
      </c>
      <c r="B117" s="17" t="s">
        <v>100</v>
      </c>
      <c r="C117" s="6">
        <v>387908</v>
      </c>
      <c r="D117" s="6">
        <v>445728.4367915183</v>
      </c>
      <c r="E117" s="6">
        <v>505508.46913922095</v>
      </c>
      <c r="F117" s="7">
        <f t="shared" si="9"/>
        <v>1.1490570877412125</v>
      </c>
      <c r="G117" s="7">
        <f t="shared" si="10"/>
        <v>1.3031658773194184</v>
      </c>
      <c r="H117" s="9">
        <f t="shared" si="11"/>
        <v>-0.15410878957820584</v>
      </c>
      <c r="J117"/>
      <c r="K117"/>
      <c r="L117"/>
    </row>
    <row r="118" spans="1:12" ht="15">
      <c r="A118" s="17">
        <v>10007802</v>
      </c>
      <c r="B118" s="17" t="s">
        <v>101</v>
      </c>
      <c r="C118" s="6">
        <v>132496.6</v>
      </c>
      <c r="D118" s="6">
        <v>111515.26879768295</v>
      </c>
      <c r="E118" s="6">
        <v>116577.28750132631</v>
      </c>
      <c r="F118" s="7">
        <f t="shared" si="9"/>
        <v>0.841646267132009</v>
      </c>
      <c r="G118" s="7">
        <f t="shared" si="10"/>
        <v>0.8798511622285123</v>
      </c>
      <c r="H118" s="9">
        <f t="shared" si="11"/>
        <v>0.03820489509650338</v>
      </c>
      <c r="J118"/>
      <c r="K118"/>
      <c r="L118"/>
    </row>
    <row r="119" spans="1:12" ht="15">
      <c r="A119" s="17">
        <v>10007156</v>
      </c>
      <c r="B119" s="17" t="s">
        <v>102</v>
      </c>
      <c r="C119" s="6">
        <v>112784.5</v>
      </c>
      <c r="D119" s="6">
        <v>103720.124975621</v>
      </c>
      <c r="E119" s="6">
        <v>101190.46481742304</v>
      </c>
      <c r="F119" s="7">
        <f t="shared" si="9"/>
        <v>0.9196310217771148</v>
      </c>
      <c r="G119" s="7">
        <f t="shared" si="10"/>
        <v>0.8972018745255158</v>
      </c>
      <c r="H119" s="9">
        <f t="shared" si="11"/>
        <v>-0.022429147251598947</v>
      </c>
      <c r="J119"/>
      <c r="K119"/>
      <c r="L119"/>
    </row>
    <row r="120" spans="1:12" ht="15">
      <c r="A120" s="17">
        <v>10007157</v>
      </c>
      <c r="B120" s="17" t="s">
        <v>103</v>
      </c>
      <c r="C120" s="6">
        <v>286322.1</v>
      </c>
      <c r="D120" s="6">
        <v>290577.0114978379</v>
      </c>
      <c r="E120" s="6">
        <v>315148.4345731939</v>
      </c>
      <c r="F120" s="7">
        <f aca="true" t="shared" si="12" ref="F120:F146">IF(AND(ISNUMBER($E120),ISNUMBER($D120)),D120/$C120,"n/a")</f>
        <v>1.0148605765948138</v>
      </c>
      <c r="G120" s="7">
        <f aca="true" t="shared" si="13" ref="G120:G146">IF(AND(ISNUMBER($E120),ISNUMBER($D120)),E120/$C120,"n/a")</f>
        <v>1.1006779936763313</v>
      </c>
      <c r="H120" s="9">
        <f aca="true" t="shared" si="14" ref="H120:H146">IF(AND(ISNUMBER(F120),ISNUMBER(G120)),ABS(F120-1)-ABS(G120-1),"n/a")</f>
        <v>-0.08581741708151758</v>
      </c>
      <c r="J120"/>
      <c r="K120"/>
      <c r="L120"/>
    </row>
    <row r="121" spans="1:12" ht="15">
      <c r="A121" s="17">
        <v>10007158</v>
      </c>
      <c r="B121" s="17" t="s">
        <v>104</v>
      </c>
      <c r="C121" s="6">
        <v>176892.2</v>
      </c>
      <c r="D121" s="6">
        <v>217823.58465886835</v>
      </c>
      <c r="E121" s="6">
        <v>231197.78672865906</v>
      </c>
      <c r="F121" s="7">
        <f t="shared" si="12"/>
        <v>1.2313916874733217</v>
      </c>
      <c r="G121" s="7">
        <f t="shared" si="13"/>
        <v>1.306998198499759</v>
      </c>
      <c r="H121" s="9">
        <f t="shared" si="14"/>
        <v>-0.07560651102643723</v>
      </c>
      <c r="J121"/>
      <c r="K121"/>
      <c r="L121"/>
    </row>
    <row r="122" spans="1:12" ht="15">
      <c r="A122" s="17">
        <v>10007160</v>
      </c>
      <c r="B122" s="17" t="s">
        <v>105</v>
      </c>
      <c r="C122" s="6">
        <v>103864.3</v>
      </c>
      <c r="D122" s="6">
        <v>105269.3646154361</v>
      </c>
      <c r="E122" s="6">
        <v>113368.05552575534</v>
      </c>
      <c r="F122" s="7">
        <f t="shared" si="12"/>
        <v>1.0135278879791816</v>
      </c>
      <c r="G122" s="7">
        <f t="shared" si="13"/>
        <v>1.0915016567362927</v>
      </c>
      <c r="H122" s="9">
        <f t="shared" si="14"/>
        <v>-0.07797376875711115</v>
      </c>
      <c r="J122"/>
      <c r="K122"/>
      <c r="L122"/>
    </row>
    <row r="123" spans="1:12" ht="15">
      <c r="A123" s="17">
        <v>10007806</v>
      </c>
      <c r="B123" s="17" t="s">
        <v>106</v>
      </c>
      <c r="C123" s="6">
        <v>97673</v>
      </c>
      <c r="D123" s="6">
        <v>96702.02564183007</v>
      </c>
      <c r="E123" s="6">
        <v>94606.10118123486</v>
      </c>
      <c r="F123" s="7">
        <f t="shared" si="12"/>
        <v>0.9900589276650668</v>
      </c>
      <c r="G123" s="7">
        <f t="shared" si="13"/>
        <v>0.9686003417652254</v>
      </c>
      <c r="H123" s="9">
        <f t="shared" si="14"/>
        <v>-0.021458585899841398</v>
      </c>
      <c r="J123"/>
      <c r="K123"/>
      <c r="L123"/>
    </row>
    <row r="124" spans="1:12" ht="15">
      <c r="A124" s="17">
        <v>10007163</v>
      </c>
      <c r="B124" s="17" t="s">
        <v>107</v>
      </c>
      <c r="C124" s="6">
        <v>223902.1</v>
      </c>
      <c r="D124" s="6">
        <v>213869.47810437865</v>
      </c>
      <c r="E124" s="6">
        <v>202394.70558107336</v>
      </c>
      <c r="F124" s="7">
        <f t="shared" si="12"/>
        <v>0.9551919258657183</v>
      </c>
      <c r="G124" s="7">
        <f t="shared" si="13"/>
        <v>0.903942864229828</v>
      </c>
      <c r="H124" s="9">
        <f t="shared" si="14"/>
        <v>-0.05124906163589038</v>
      </c>
      <c r="J124"/>
      <c r="K124"/>
      <c r="L124"/>
    </row>
    <row r="125" spans="1:12" ht="15">
      <c r="A125" s="17">
        <v>10007167</v>
      </c>
      <c r="B125" s="17" t="s">
        <v>108</v>
      </c>
      <c r="C125" s="6">
        <v>135000</v>
      </c>
      <c r="D125" s="6">
        <v>152732.38804105116</v>
      </c>
      <c r="E125" s="6">
        <v>176707.42675336436</v>
      </c>
      <c r="F125" s="7">
        <f t="shared" si="12"/>
        <v>1.1313510225263048</v>
      </c>
      <c r="G125" s="7">
        <f t="shared" si="13"/>
        <v>1.308943901876773</v>
      </c>
      <c r="H125" s="9">
        <f t="shared" si="14"/>
        <v>-0.1775928793504682</v>
      </c>
      <c r="J125"/>
      <c r="K125"/>
      <c r="L125"/>
    </row>
    <row r="126" spans="1:12" ht="15">
      <c r="A126">
        <v>10007790</v>
      </c>
      <c r="B126" s="17" t="s">
        <v>109</v>
      </c>
      <c r="C126" s="6">
        <v>390200</v>
      </c>
      <c r="D126" s="6">
        <v>353659.8997389163</v>
      </c>
      <c r="E126" s="6">
        <v>390669.8771454239</v>
      </c>
      <c r="F126" s="7">
        <f t="shared" si="12"/>
        <v>0.906355458070006</v>
      </c>
      <c r="G126" s="7">
        <f t="shared" si="13"/>
        <v>1.0012041956571602</v>
      </c>
      <c r="H126" s="9">
        <f t="shared" si="14"/>
        <v>0.09244034627283382</v>
      </c>
      <c r="J126"/>
      <c r="K126"/>
      <c r="L126"/>
    </row>
    <row r="127" spans="1:12" ht="15">
      <c r="A127" s="17">
        <v>10007790</v>
      </c>
      <c r="B127" s="17" t="s">
        <v>110</v>
      </c>
      <c r="C127" s="6">
        <v>247886</v>
      </c>
      <c r="D127" s="6">
        <v>241269.09103180078</v>
      </c>
      <c r="E127" s="6">
        <v>267329.6652820719</v>
      </c>
      <c r="F127" s="7">
        <f t="shared" si="12"/>
        <v>0.9733066451183237</v>
      </c>
      <c r="G127" s="7">
        <f t="shared" si="13"/>
        <v>1.0784379322836783</v>
      </c>
      <c r="H127" s="9">
        <f t="shared" si="14"/>
        <v>-0.051744577402002</v>
      </c>
      <c r="J127"/>
      <c r="K127"/>
      <c r="L127"/>
    </row>
    <row r="128" spans="1:12" ht="15">
      <c r="A128" s="17">
        <v>10007794</v>
      </c>
      <c r="B128" s="17" t="s">
        <v>111</v>
      </c>
      <c r="C128" s="6">
        <v>223562</v>
      </c>
      <c r="D128" s="6">
        <v>132135.92459306796</v>
      </c>
      <c r="E128" s="6">
        <v>126443.32151413798</v>
      </c>
      <c r="F128" s="7">
        <f t="shared" si="12"/>
        <v>0.5910482308848014</v>
      </c>
      <c r="G128" s="7">
        <f t="shared" si="13"/>
        <v>0.5655850346397777</v>
      </c>
      <c r="H128" s="9">
        <f t="shared" si="14"/>
        <v>-0.02546319624502369</v>
      </c>
      <c r="J128"/>
      <c r="K128"/>
      <c r="L128"/>
    </row>
    <row r="129" spans="1:12" ht="15">
      <c r="A129" s="17">
        <v>10007805</v>
      </c>
      <c r="B129" s="17" t="s">
        <v>112</v>
      </c>
      <c r="C129" s="6">
        <v>133390.3</v>
      </c>
      <c r="D129" s="6">
        <v>119056.86486444347</v>
      </c>
      <c r="E129" s="6">
        <v>112784.41621242053</v>
      </c>
      <c r="F129" s="7">
        <f t="shared" si="12"/>
        <v>0.8925451465694543</v>
      </c>
      <c r="G129" s="7">
        <f t="shared" si="13"/>
        <v>0.8455218723731827</v>
      </c>
      <c r="H129" s="9">
        <f t="shared" si="14"/>
        <v>-0.047023274196271614</v>
      </c>
      <c r="J129"/>
      <c r="K129"/>
      <c r="L129"/>
    </row>
    <row r="130" spans="1:12" ht="15">
      <c r="A130" s="17">
        <v>10007783</v>
      </c>
      <c r="B130" s="17" t="s">
        <v>113</v>
      </c>
      <c r="C130" s="6">
        <v>89574.27</v>
      </c>
      <c r="D130" s="6">
        <v>118016.63867641108</v>
      </c>
      <c r="E130" s="6">
        <v>123888.32694650436</v>
      </c>
      <c r="F130" s="7">
        <f t="shared" si="12"/>
        <v>1.317528333486961</v>
      </c>
      <c r="G130" s="7">
        <f t="shared" si="13"/>
        <v>1.383079392625855</v>
      </c>
      <c r="H130" s="9">
        <f t="shared" si="14"/>
        <v>-0.06555105913889414</v>
      </c>
      <c r="J130"/>
      <c r="K130"/>
      <c r="L130"/>
    </row>
    <row r="131" spans="1:12" ht="15">
      <c r="A131" s="17">
        <v>10007852</v>
      </c>
      <c r="B131" s="17" t="s">
        <v>114</v>
      </c>
      <c r="C131" s="6">
        <v>80931.7</v>
      </c>
      <c r="D131" s="6">
        <v>95781.42388013165</v>
      </c>
      <c r="E131" s="6">
        <v>90567.34822305877</v>
      </c>
      <c r="F131" s="7">
        <f t="shared" si="12"/>
        <v>1.1834846405071395</v>
      </c>
      <c r="G131" s="7">
        <f t="shared" si="13"/>
        <v>1.1190590117723807</v>
      </c>
      <c r="H131" s="9">
        <f t="shared" si="14"/>
        <v>0.06442562873475888</v>
      </c>
      <c r="J131"/>
      <c r="K131"/>
      <c r="L131"/>
    </row>
    <row r="132" spans="1:12" ht="15">
      <c r="A132" s="17">
        <v>10007803</v>
      </c>
      <c r="B132" s="17" t="s">
        <v>115</v>
      </c>
      <c r="C132" s="6">
        <v>77657.34</v>
      </c>
      <c r="D132" s="6">
        <v>50161.68907276895</v>
      </c>
      <c r="E132" s="6">
        <v>53256.93299185505</v>
      </c>
      <c r="F132" s="7">
        <f t="shared" si="12"/>
        <v>0.6459362253815152</v>
      </c>
      <c r="G132" s="7">
        <f t="shared" si="13"/>
        <v>0.685793937725076</v>
      </c>
      <c r="H132" s="9">
        <f t="shared" si="14"/>
        <v>0.039857712343560836</v>
      </c>
      <c r="J132"/>
      <c r="K132"/>
      <c r="L132"/>
    </row>
    <row r="133" spans="1:12" ht="15">
      <c r="A133" s="17">
        <v>10007804</v>
      </c>
      <c r="B133" s="17" t="s">
        <v>163</v>
      </c>
      <c r="C133" s="6">
        <v>120046.6</v>
      </c>
      <c r="D133" s="6" t="s">
        <v>136</v>
      </c>
      <c r="E133" s="6" t="s">
        <v>136</v>
      </c>
      <c r="F133" s="7" t="str">
        <f t="shared" si="12"/>
        <v>n/a</v>
      </c>
      <c r="G133" s="7" t="str">
        <f t="shared" si="13"/>
        <v>n/a</v>
      </c>
      <c r="H133" s="9" t="str">
        <f t="shared" si="14"/>
        <v>n/a</v>
      </c>
      <c r="J133"/>
      <c r="K133"/>
      <c r="L133"/>
    </row>
    <row r="134" spans="1:12" ht="15">
      <c r="A134" s="17">
        <v>10007858</v>
      </c>
      <c r="B134" s="17" t="s">
        <v>116</v>
      </c>
      <c r="C134" s="6">
        <v>45240.97</v>
      </c>
      <c r="D134" s="6" t="s">
        <v>136</v>
      </c>
      <c r="E134" s="6" t="s">
        <v>136</v>
      </c>
      <c r="F134" s="7" t="str">
        <f t="shared" si="12"/>
        <v>n/a</v>
      </c>
      <c r="G134" s="7" t="str">
        <f t="shared" si="13"/>
        <v>n/a</v>
      </c>
      <c r="H134" s="9" t="str">
        <f t="shared" si="14"/>
        <v>n/a</v>
      </c>
      <c r="J134"/>
      <c r="K134"/>
      <c r="L134"/>
    </row>
    <row r="135" spans="1:12" ht="15">
      <c r="A135" s="17">
        <v>10007856</v>
      </c>
      <c r="B135" s="17" t="s">
        <v>117</v>
      </c>
      <c r="C135" s="6">
        <v>138669.4</v>
      </c>
      <c r="D135" s="6">
        <v>66207.39736902091</v>
      </c>
      <c r="E135" s="6">
        <v>77676.26816719418</v>
      </c>
      <c r="F135" s="7">
        <f t="shared" si="12"/>
        <v>0.4774477813347495</v>
      </c>
      <c r="G135" s="7">
        <f t="shared" si="13"/>
        <v>0.5601543539324046</v>
      </c>
      <c r="H135" s="9">
        <f t="shared" si="14"/>
        <v>0.08270657259765513</v>
      </c>
      <c r="J135"/>
      <c r="K135"/>
      <c r="L135"/>
    </row>
    <row r="136" spans="1:12" ht="15">
      <c r="A136" s="17">
        <v>10007857</v>
      </c>
      <c r="B136" s="17" t="s">
        <v>118</v>
      </c>
      <c r="C136" s="6">
        <v>84623</v>
      </c>
      <c r="D136" s="6">
        <v>72107.8325378221</v>
      </c>
      <c r="E136" s="6">
        <v>77417.66047351346</v>
      </c>
      <c r="F136" s="7">
        <f t="shared" si="12"/>
        <v>0.8521067858362632</v>
      </c>
      <c r="G136" s="7">
        <f t="shared" si="13"/>
        <v>0.9148536505856972</v>
      </c>
      <c r="H136" s="9">
        <f t="shared" si="14"/>
        <v>0.06274686474943403</v>
      </c>
      <c r="J136"/>
      <c r="K136"/>
      <c r="L136"/>
    </row>
    <row r="137" spans="1:12" ht="15">
      <c r="A137" s="17">
        <v>10007814</v>
      </c>
      <c r="B137" s="17" t="s">
        <v>119</v>
      </c>
      <c r="C137" s="6">
        <v>220260</v>
      </c>
      <c r="D137" s="6">
        <v>220999.43428411143</v>
      </c>
      <c r="E137" s="6">
        <v>243732.40619031969</v>
      </c>
      <c r="F137" s="7">
        <f t="shared" si="12"/>
        <v>1.0033570974489758</v>
      </c>
      <c r="G137" s="7">
        <f t="shared" si="13"/>
        <v>1.1065668128135826</v>
      </c>
      <c r="H137" s="9">
        <f t="shared" si="14"/>
        <v>-0.10320971536460677</v>
      </c>
      <c r="J137"/>
      <c r="K137"/>
      <c r="L137"/>
    </row>
    <row r="138" spans="1:12" ht="15">
      <c r="A138" s="17">
        <v>10007855</v>
      </c>
      <c r="B138" s="17" t="s">
        <v>120</v>
      </c>
      <c r="C138" s="6">
        <v>92290.04</v>
      </c>
      <c r="D138" s="6">
        <v>102278.15002376579</v>
      </c>
      <c r="E138" s="6">
        <v>110363.98160635744</v>
      </c>
      <c r="F138" s="7">
        <f t="shared" si="12"/>
        <v>1.1082252215273263</v>
      </c>
      <c r="G138" s="7">
        <f t="shared" si="13"/>
        <v>1.1958384849151376</v>
      </c>
      <c r="H138" s="9">
        <f t="shared" si="14"/>
        <v>-0.08761326338781128</v>
      </c>
      <c r="J138"/>
      <c r="K138"/>
      <c r="L138"/>
    </row>
    <row r="139" spans="1:12" ht="15">
      <c r="A139" s="17">
        <v>10005343</v>
      </c>
      <c r="B139" s="17" t="s">
        <v>121</v>
      </c>
      <c r="C139" s="6">
        <v>195804</v>
      </c>
      <c r="D139" s="6">
        <v>145242.434386414</v>
      </c>
      <c r="E139" s="6">
        <v>164382.5434117844</v>
      </c>
      <c r="F139" s="7">
        <f t="shared" si="12"/>
        <v>0.7417746031052175</v>
      </c>
      <c r="G139" s="7">
        <f t="shared" si="13"/>
        <v>0.8395259719504423</v>
      </c>
      <c r="H139" s="9">
        <f t="shared" si="14"/>
        <v>0.09775136884522484</v>
      </c>
      <c r="J139"/>
      <c r="K139"/>
      <c r="L139"/>
    </row>
    <row r="140" spans="1:12" ht="15">
      <c r="A140" s="17">
        <v>10007807</v>
      </c>
      <c r="B140" s="17" t="s">
        <v>122</v>
      </c>
      <c r="C140" s="6">
        <v>151964.1</v>
      </c>
      <c r="D140" s="6">
        <v>107756.97384668174</v>
      </c>
      <c r="E140" s="6">
        <v>108013.9752122041</v>
      </c>
      <c r="F140" s="7">
        <f t="shared" si="12"/>
        <v>0.7090949365454191</v>
      </c>
      <c r="G140" s="7">
        <f t="shared" si="13"/>
        <v>0.710786134437042</v>
      </c>
      <c r="H140" s="9">
        <f t="shared" si="14"/>
        <v>0.0016911978916228643</v>
      </c>
      <c r="J140"/>
      <c r="K140"/>
      <c r="L140"/>
    </row>
    <row r="141" spans="1:12" ht="15">
      <c r="A141" s="17">
        <v>10003324</v>
      </c>
      <c r="B141" s="17" t="s">
        <v>123</v>
      </c>
      <c r="C141" s="6">
        <v>16072.28</v>
      </c>
      <c r="D141" s="6">
        <v>23187.60932521271</v>
      </c>
      <c r="E141" s="6">
        <v>24155.992444832194</v>
      </c>
      <c r="F141" s="7">
        <f t="shared" si="12"/>
        <v>1.442708148763754</v>
      </c>
      <c r="G141" s="7">
        <f t="shared" si="13"/>
        <v>1.5029599064247383</v>
      </c>
      <c r="H141" s="9">
        <f t="shared" si="14"/>
        <v>-0.06025175766098423</v>
      </c>
      <c r="J141"/>
      <c r="K141"/>
      <c r="L141"/>
    </row>
    <row r="142" spans="1:12" ht="15">
      <c r="A142" s="17">
        <v>10007657</v>
      </c>
      <c r="B142" s="17" t="s">
        <v>124</v>
      </c>
      <c r="C142" s="6">
        <v>23784</v>
      </c>
      <c r="D142" s="6">
        <v>12014.067941539624</v>
      </c>
      <c r="E142" s="6">
        <v>12040.901883552015</v>
      </c>
      <c r="F142" s="7">
        <f t="shared" si="12"/>
        <v>0.5051323554296848</v>
      </c>
      <c r="G142" s="7">
        <f t="shared" si="13"/>
        <v>0.5062605904621601</v>
      </c>
      <c r="H142" s="9">
        <f t="shared" si="14"/>
        <v>0.0011282350324752777</v>
      </c>
      <c r="J142"/>
      <c r="K142"/>
      <c r="L142"/>
    </row>
    <row r="143" spans="1:12" ht="15">
      <c r="A143" s="17">
        <v>10004775</v>
      </c>
      <c r="B143" s="17" t="s">
        <v>164</v>
      </c>
      <c r="C143" s="6">
        <v>10094</v>
      </c>
      <c r="D143" s="6">
        <v>8705.753038910161</v>
      </c>
      <c r="E143" s="6">
        <v>9912.487827296094</v>
      </c>
      <c r="F143" s="7">
        <f t="shared" si="12"/>
        <v>0.862468103716085</v>
      </c>
      <c r="G143" s="7">
        <f t="shared" si="13"/>
        <v>0.982017815266108</v>
      </c>
      <c r="H143" s="9">
        <f t="shared" si="14"/>
        <v>0.11954971155002303</v>
      </c>
      <c r="J143"/>
      <c r="K143"/>
      <c r="L143"/>
    </row>
    <row r="144" spans="1:12" ht="15">
      <c r="A144" s="17">
        <v>10008010</v>
      </c>
      <c r="B144" s="17" t="s">
        <v>125</v>
      </c>
      <c r="C144" s="6">
        <v>22195.8</v>
      </c>
      <c r="D144" s="6" t="s">
        <v>136</v>
      </c>
      <c r="E144" s="6" t="s">
        <v>136</v>
      </c>
      <c r="F144" s="7" t="str">
        <f t="shared" si="12"/>
        <v>n/a</v>
      </c>
      <c r="G144" s="7" t="str">
        <f t="shared" si="13"/>
        <v>n/a</v>
      </c>
      <c r="H144" s="9" t="str">
        <f t="shared" si="14"/>
        <v>n/a</v>
      </c>
      <c r="J144"/>
      <c r="K144"/>
      <c r="L144"/>
    </row>
    <row r="145" spans="1:12" ht="15">
      <c r="A145" s="17">
        <v>10008026</v>
      </c>
      <c r="B145" s="17" t="s">
        <v>126</v>
      </c>
      <c r="C145" s="6">
        <v>9818.3</v>
      </c>
      <c r="D145" s="6" t="s">
        <v>136</v>
      </c>
      <c r="E145" s="6" t="s">
        <v>136</v>
      </c>
      <c r="F145" s="7" t="str">
        <f t="shared" si="12"/>
        <v>n/a</v>
      </c>
      <c r="G145" s="7" t="str">
        <f t="shared" si="13"/>
        <v>n/a</v>
      </c>
      <c r="H145" s="9" t="str">
        <f t="shared" si="14"/>
        <v>n/a</v>
      </c>
      <c r="J145"/>
      <c r="K145"/>
      <c r="L145"/>
    </row>
    <row r="146" spans="1:12" ht="15">
      <c r="A146" s="17">
        <v>10005545</v>
      </c>
      <c r="B146" s="17" t="s">
        <v>165</v>
      </c>
      <c r="C146" s="6">
        <v>10418.14</v>
      </c>
      <c r="D146" s="6">
        <v>10167.085799185974</v>
      </c>
      <c r="E146" s="6">
        <v>10557.677114992206</v>
      </c>
      <c r="F146" s="7">
        <f t="shared" si="12"/>
        <v>0.9759022051139622</v>
      </c>
      <c r="G146" s="7">
        <f t="shared" si="13"/>
        <v>1.0133936686387597</v>
      </c>
      <c r="H146" s="9">
        <f t="shared" si="14"/>
        <v>0.010704126247278123</v>
      </c>
      <c r="J146"/>
      <c r="K146"/>
      <c r="L146"/>
    </row>
    <row r="147" spans="1:12" ht="15">
      <c r="A147" s="17">
        <v>10000385</v>
      </c>
      <c r="B147" s="17" t="s">
        <v>166</v>
      </c>
      <c r="C147" s="13">
        <v>15656</v>
      </c>
      <c r="D147" s="4">
        <v>15823.146318817173</v>
      </c>
      <c r="E147" s="4">
        <v>14328.869145846698</v>
      </c>
      <c r="F147" s="7">
        <f aca="true" t="shared" si="15" ref="F147:F158">IF(AND(ISNUMBER($E147),ISNUMBER($D147)),D147/$C147,"n/a")</f>
        <v>1.0106761828575097</v>
      </c>
      <c r="G147" s="7">
        <f aca="true" t="shared" si="16" ref="G147:G158">IF(AND(ISNUMBER($E147),ISNUMBER($D147)),E147/$C147,"n/a")</f>
        <v>0.9152318054322112</v>
      </c>
      <c r="H147" s="9">
        <f aca="true" t="shared" si="17" ref="H147:H158">IF(AND(ISNUMBER(F147),ISNUMBER(G147)),ABS(F147-1)-ABS(G147-1),"n/a")</f>
        <v>-0.07409201171027913</v>
      </c>
      <c r="J147"/>
      <c r="K147"/>
      <c r="L147"/>
    </row>
    <row r="148" spans="1:13" s="12" customFormat="1" ht="15">
      <c r="A148" s="17">
        <v>10001653</v>
      </c>
      <c r="B148" s="17" t="s">
        <v>167</v>
      </c>
      <c r="C148" s="4">
        <v>24735</v>
      </c>
      <c r="D148" s="12" t="s">
        <v>136</v>
      </c>
      <c r="E148" s="12" t="s">
        <v>136</v>
      </c>
      <c r="F148" s="7" t="str">
        <f t="shared" si="15"/>
        <v>n/a</v>
      </c>
      <c r="G148" s="7" t="str">
        <f t="shared" si="16"/>
        <v>n/a</v>
      </c>
      <c r="H148" s="9" t="str">
        <f t="shared" si="17"/>
        <v>n/a</v>
      </c>
      <c r="J148"/>
      <c r="K148"/>
      <c r="L148"/>
      <c r="M148" s="1"/>
    </row>
    <row r="149" spans="1:12" ht="15">
      <c r="A149" s="17">
        <v>10000712</v>
      </c>
      <c r="B149" s="17" t="s">
        <v>127</v>
      </c>
      <c r="C149" s="4">
        <v>18377</v>
      </c>
      <c r="D149" s="4">
        <v>23925.963811654125</v>
      </c>
      <c r="E149" s="4">
        <v>22181.010858790174</v>
      </c>
      <c r="F149" s="7">
        <f t="shared" si="15"/>
        <v>1.301951559648154</v>
      </c>
      <c r="G149" s="7">
        <f t="shared" si="16"/>
        <v>1.2069984686722628</v>
      </c>
      <c r="H149" s="9">
        <f t="shared" si="17"/>
        <v>0.09495309097589111</v>
      </c>
      <c r="J149"/>
      <c r="K149"/>
      <c r="L149"/>
    </row>
    <row r="150" spans="1:12" ht="15">
      <c r="A150" s="17">
        <v>10007761</v>
      </c>
      <c r="B150" s="17" t="s">
        <v>128</v>
      </c>
      <c r="C150" s="4">
        <v>4318.7</v>
      </c>
      <c r="D150" s="4">
        <v>3227.8853459488855</v>
      </c>
      <c r="E150" s="4">
        <v>3299.1250676080526</v>
      </c>
      <c r="F150" s="7">
        <f t="shared" si="15"/>
        <v>0.7474206001687743</v>
      </c>
      <c r="G150" s="7">
        <f t="shared" si="16"/>
        <v>0.7639162404445905</v>
      </c>
      <c r="H150" s="9">
        <f t="shared" si="17"/>
        <v>0.01649564027581618</v>
      </c>
      <c r="J150"/>
      <c r="K150"/>
      <c r="L150"/>
    </row>
    <row r="151" spans="1:12" ht="15">
      <c r="A151" s="17">
        <v>10004048</v>
      </c>
      <c r="B151" s="17" t="s">
        <v>129</v>
      </c>
      <c r="C151" s="4">
        <v>88325</v>
      </c>
      <c r="D151" s="4">
        <v>43088.845874837556</v>
      </c>
      <c r="E151" s="4">
        <v>38184.46627887016</v>
      </c>
      <c r="F151" s="7">
        <f t="shared" si="15"/>
        <v>0.4878442782319565</v>
      </c>
      <c r="G151" s="7">
        <f t="shared" si="16"/>
        <v>0.4323177614364015</v>
      </c>
      <c r="H151" s="9">
        <f t="shared" si="17"/>
        <v>-0.05552651679555498</v>
      </c>
      <c r="J151"/>
      <c r="K151"/>
      <c r="L151"/>
    </row>
    <row r="152" spans="1:12" ht="15">
      <c r="A152" s="17">
        <v>10007798</v>
      </c>
      <c r="B152" s="17" t="s">
        <v>130</v>
      </c>
      <c r="C152" s="4">
        <v>394123.9</v>
      </c>
      <c r="D152" s="4">
        <v>403573.73987671605</v>
      </c>
      <c r="E152" s="4">
        <v>417323.7559987593</v>
      </c>
      <c r="F152" s="7">
        <f t="shared" si="15"/>
        <v>1.0239768252489028</v>
      </c>
      <c r="G152" s="7">
        <f t="shared" si="16"/>
        <v>1.0588643723427056</v>
      </c>
      <c r="H152" s="9">
        <f t="shared" si="17"/>
        <v>-0.03488754709380282</v>
      </c>
      <c r="J152"/>
      <c r="K152"/>
      <c r="L152"/>
    </row>
    <row r="153" spans="1:12" ht="15">
      <c r="A153" s="17">
        <v>10007765</v>
      </c>
      <c r="B153" s="17" t="s">
        <v>131</v>
      </c>
      <c r="C153" s="4">
        <v>3957.664</v>
      </c>
      <c r="D153" s="4">
        <v>1505.6651227350621</v>
      </c>
      <c r="E153" s="4">
        <v>1291.5541470583755</v>
      </c>
      <c r="F153" s="7">
        <f t="shared" si="15"/>
        <v>0.38044288821260774</v>
      </c>
      <c r="G153" s="7">
        <f t="shared" si="16"/>
        <v>0.3263425462743617</v>
      </c>
      <c r="H153" s="9">
        <f t="shared" si="17"/>
        <v>-0.05410034193824609</v>
      </c>
      <c r="J153"/>
      <c r="K153"/>
      <c r="L153"/>
    </row>
    <row r="154" spans="1:12" ht="15">
      <c r="A154" s="17">
        <v>10006427</v>
      </c>
      <c r="B154" s="17" t="s">
        <v>132</v>
      </c>
      <c r="C154" s="4">
        <v>41329.66</v>
      </c>
      <c r="D154" s="4" t="s">
        <v>136</v>
      </c>
      <c r="E154" s="4" t="s">
        <v>136</v>
      </c>
      <c r="F154" s="7" t="str">
        <f t="shared" si="15"/>
        <v>n/a</v>
      </c>
      <c r="G154" s="7" t="str">
        <f t="shared" si="16"/>
        <v>n/a</v>
      </c>
      <c r="H154" s="9" t="str">
        <f t="shared" si="17"/>
        <v>n/a</v>
      </c>
      <c r="J154"/>
      <c r="K154"/>
      <c r="L154"/>
    </row>
    <row r="155" spans="1:12" ht="15">
      <c r="A155" s="17">
        <v>10007825</v>
      </c>
      <c r="B155" s="17" t="s">
        <v>133</v>
      </c>
      <c r="C155" s="4">
        <v>13835.19</v>
      </c>
      <c r="D155" s="4">
        <v>5796.062766809481</v>
      </c>
      <c r="E155" s="4">
        <v>5012.314354105154</v>
      </c>
      <c r="F155" s="7">
        <f t="shared" si="15"/>
        <v>0.41893626085434904</v>
      </c>
      <c r="G155" s="7">
        <f t="shared" si="16"/>
        <v>0.36228735233163795</v>
      </c>
      <c r="H155" s="9">
        <f t="shared" si="17"/>
        <v>-0.056648908522711094</v>
      </c>
      <c r="J155"/>
      <c r="K155"/>
      <c r="L155"/>
    </row>
    <row r="156" spans="1:12" ht="15">
      <c r="A156" s="17">
        <v>10003945</v>
      </c>
      <c r="B156" s="17" t="s">
        <v>134</v>
      </c>
      <c r="C156" s="4">
        <v>6358</v>
      </c>
      <c r="D156" s="4">
        <v>5279.281902870056</v>
      </c>
      <c r="E156" s="4">
        <v>4724.280986853735</v>
      </c>
      <c r="F156" s="7">
        <f t="shared" si="15"/>
        <v>0.8303368831189141</v>
      </c>
      <c r="G156" s="7">
        <f t="shared" si="16"/>
        <v>0.7430451379134532</v>
      </c>
      <c r="H156" s="9">
        <f t="shared" si="17"/>
        <v>-0.0872917452054609</v>
      </c>
      <c r="J156"/>
      <c r="K156"/>
      <c r="L156"/>
    </row>
    <row r="157" spans="1:12" ht="15">
      <c r="A157" s="17">
        <v>10014001</v>
      </c>
      <c r="B157" s="17" t="s">
        <v>135</v>
      </c>
      <c r="C157" s="4">
        <v>20170.38</v>
      </c>
      <c r="D157" s="4" t="s">
        <v>136</v>
      </c>
      <c r="E157" s="4" t="s">
        <v>136</v>
      </c>
      <c r="F157" s="7" t="str">
        <f t="shared" si="15"/>
        <v>n/a</v>
      </c>
      <c r="G157" s="7" t="str">
        <f t="shared" si="16"/>
        <v>n/a</v>
      </c>
      <c r="H157" s="9" t="str">
        <f t="shared" si="17"/>
        <v>n/a</v>
      </c>
      <c r="J157"/>
      <c r="K157"/>
      <c r="L157"/>
    </row>
    <row r="158" spans="1:12" ht="15">
      <c r="A158" s="17">
        <v>10003854</v>
      </c>
      <c r="B158" s="17" t="s">
        <v>168</v>
      </c>
      <c r="C158" s="4">
        <v>7008.5</v>
      </c>
      <c r="D158" s="4" t="s">
        <v>136</v>
      </c>
      <c r="E158" s="4" t="s">
        <v>136</v>
      </c>
      <c r="F158" s="7" t="str">
        <f t="shared" si="15"/>
        <v>n/a</v>
      </c>
      <c r="G158" s="7" t="str">
        <f t="shared" si="16"/>
        <v>n/a</v>
      </c>
      <c r="H158" s="9" t="str">
        <f t="shared" si="17"/>
        <v>n/a</v>
      </c>
      <c r="J158"/>
      <c r="K158"/>
      <c r="L158"/>
    </row>
    <row r="159" spans="10:12" ht="15">
      <c r="J159"/>
      <c r="K159"/>
      <c r="L159"/>
    </row>
    <row r="160" spans="10:12" ht="15">
      <c r="J160"/>
      <c r="K160"/>
      <c r="L160"/>
    </row>
    <row r="161" spans="4:12" ht="15">
      <c r="D161" s="6"/>
      <c r="E161" s="6"/>
      <c r="F161" s="7"/>
      <c r="G161" s="7"/>
      <c r="H161" s="9"/>
      <c r="J161"/>
      <c r="K161"/>
      <c r="L161"/>
    </row>
    <row r="162" spans="4:8" ht="12">
      <c r="D162" s="13"/>
      <c r="E162" s="13"/>
      <c r="F162" s="15" t="s">
        <v>142</v>
      </c>
      <c r="G162" s="15" t="s">
        <v>143</v>
      </c>
      <c r="H162" s="14"/>
    </row>
    <row r="163" spans="5:9" ht="12">
      <c r="E163" s="11" t="s">
        <v>140</v>
      </c>
      <c r="F163" s="8">
        <f>AVERAGE(F3:F158)</f>
        <v>0.9889517785812824</v>
      </c>
      <c r="G163" s="8">
        <f>AVERAGE(G3:G158)</f>
        <v>0.979097169630206</v>
      </c>
      <c r="I163" s="12"/>
    </row>
    <row r="164" spans="5:7" ht="12">
      <c r="E164" s="11" t="s">
        <v>141</v>
      </c>
      <c r="F164" s="8">
        <f>MEDIAN(F3:F158)</f>
        <v>0.9828979931588857</v>
      </c>
      <c r="G164" s="8">
        <f>MEDIAN(G3:G158)</f>
        <v>0.9879436978733126</v>
      </c>
    </row>
    <row r="165" ht="12">
      <c r="E165" s="1"/>
    </row>
    <row r="166" spans="5:7" ht="12">
      <c r="E166" s="11" t="s">
        <v>144</v>
      </c>
      <c r="F166" s="4">
        <f>COUNTIF($H$3:$H$158,"&lt;=0")</f>
        <v>80</v>
      </c>
      <c r="G166" s="4">
        <f>COUNTIF($H$3:$H$158,"&gt;0")</f>
        <v>60</v>
      </c>
    </row>
    <row r="167" spans="5:7" ht="12">
      <c r="E167" s="11" t="s">
        <v>145</v>
      </c>
      <c r="F167" s="7">
        <f>F166/SUM($F$166:$G$166)</f>
        <v>0.5714285714285714</v>
      </c>
      <c r="G167" s="7">
        <f>G166/SUM($F$166:$G$166)</f>
        <v>0.42857142857142855</v>
      </c>
    </row>
    <row r="169" ht="12">
      <c r="F169" s="10"/>
    </row>
  </sheetData>
  <sheetProtection password="993F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P.P.</dc:creator>
  <cp:keywords/>
  <dc:description/>
  <cp:lastModifiedBy>ppatrignani</cp:lastModifiedBy>
  <dcterms:created xsi:type="dcterms:W3CDTF">2012-06-21T11:21:03Z</dcterms:created>
  <dcterms:modified xsi:type="dcterms:W3CDTF">2016-08-10T11:30:25Z</dcterms:modified>
  <cp:category/>
  <cp:version/>
  <cp:contentType/>
  <cp:contentStatus/>
</cp:coreProperties>
</file>